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CER REMATE 14FEBRERO\catalogo para febrero 2023\"/>
    </mc:Choice>
  </mc:AlternateContent>
  <xr:revisionPtr revIDLastSave="0" documentId="13_ncr:1_{A94FF814-F005-49D7-9E71-6C4BF33390B4}" xr6:coauthVersionLast="47" xr6:coauthVersionMax="47" xr10:uidLastSave="{00000000-0000-0000-0000-000000000000}"/>
  <bookViews>
    <workbookView xWindow="-120" yWindow="-120" windowWidth="20730" windowHeight="11040" xr2:uid="{74834991-E507-47F1-A932-83C93DD29261}"/>
  </bookViews>
  <sheets>
    <sheet name="G#3 MAQUINARIA LAMINAT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M21" i="1"/>
  <c r="M22" i="1"/>
  <c r="M23" i="1"/>
  <c r="Q9" i="1"/>
  <c r="Q10" i="1"/>
  <c r="Q11" i="1"/>
  <c r="Q12" i="1"/>
  <c r="Q13" i="1"/>
  <c r="Q14" i="1"/>
  <c r="Q15" i="1"/>
  <c r="Q16" i="1"/>
  <c r="Q8" i="1"/>
  <c r="M20" i="1"/>
  <c r="T28" i="1"/>
  <c r="K28" i="1"/>
  <c r="L23" i="1"/>
  <c r="P16" i="1"/>
  <c r="L25" i="1"/>
  <c r="H20" i="1"/>
  <c r="H21" i="1"/>
  <c r="H22" i="1"/>
  <c r="H23" i="1"/>
  <c r="L8" i="1"/>
  <c r="L9" i="1"/>
  <c r="L10" i="1"/>
  <c r="L11" i="1"/>
  <c r="L12" i="1"/>
  <c r="L13" i="1"/>
  <c r="L14" i="1"/>
  <c r="L15" i="1"/>
  <c r="L16" i="1"/>
  <c r="H25" i="1"/>
</calcChain>
</file>

<file path=xl/sharedStrings.xml><?xml version="1.0" encoding="utf-8"?>
<sst xmlns="http://schemas.openxmlformats.org/spreadsheetml/2006/main" count="120" uniqueCount="87">
  <si>
    <r>
      <t xml:space="preserve">INVENTARIO FÍSICO* - ATU ARTICULOS DE ACERO S.A
DEPARTAMENTO: </t>
    </r>
    <r>
      <rPr>
        <b/>
        <sz val="18"/>
        <rFont val="Calibri"/>
        <family val="2"/>
      </rPr>
      <t>MAQUINARIA LAMINATTI</t>
    </r>
  </si>
  <si>
    <t>TABLA DE VALORACION</t>
  </si>
  <si>
    <t>#</t>
  </si>
  <si>
    <t>CODIGO</t>
  </si>
  <si>
    <t>CLASE</t>
  </si>
  <si>
    <t>CANT.</t>
  </si>
  <si>
    <t>NOMBRE</t>
  </si>
  <si>
    <t>MARCA</t>
  </si>
  <si>
    <t xml:space="preserve">MODELO </t>
  </si>
  <si>
    <t>SERIE</t>
  </si>
  <si>
    <t>CAPACIDAD</t>
  </si>
  <si>
    <t>AÑO DE FABRICA</t>
  </si>
  <si>
    <t>V/ UNIT.DE MERCADO</t>
  </si>
  <si>
    <t>V/ TOTAL DE MERCADO</t>
  </si>
  <si>
    <t>EDAD años</t>
  </si>
  <si>
    <t>VIDA UTIL años</t>
  </si>
  <si>
    <t>VIDA RESIDUAL años</t>
  </si>
  <si>
    <t>VALOR MINIMO DE REMATE</t>
  </si>
  <si>
    <t>ESTADO</t>
  </si>
  <si>
    <t>MAQUINARIA</t>
  </si>
  <si>
    <t>HYSTER</t>
  </si>
  <si>
    <t>REGULAR</t>
  </si>
  <si>
    <t>S/N</t>
  </si>
  <si>
    <t>38 AMPS</t>
  </si>
  <si>
    <t>ZEBRA</t>
  </si>
  <si>
    <t>ZM400 PLUS</t>
  </si>
  <si>
    <t xml:space="preserve"> -</t>
  </si>
  <si>
    <t xml:space="preserve">PEGADORA DE CANTO </t>
  </si>
  <si>
    <t>BRANDT</t>
  </si>
  <si>
    <t>WEEKE</t>
  </si>
  <si>
    <t xml:space="preserve">TOTALES </t>
  </si>
  <si>
    <t>DETALLE DEL PRODUCTO</t>
  </si>
  <si>
    <t>CANTIDAD</t>
  </si>
  <si>
    <t>UNIDADES</t>
  </si>
  <si>
    <t xml:space="preserve">ESTADO </t>
  </si>
  <si>
    <t>EDAD</t>
  </si>
  <si>
    <t xml:space="preserve">VIDA UTIL </t>
  </si>
  <si>
    <t>VIDA RESIDUAL</t>
  </si>
  <si>
    <t>UND</t>
  </si>
  <si>
    <t>DESCONOCIDO</t>
  </si>
  <si>
    <t xml:space="preserve">  GRUPO#03</t>
  </si>
  <si>
    <t>MONTACARGA, SECCIONADORA DE MADERA,  ETIQUETADORA,  CORTADORA PERFORADORA,  PEGADORA DE CANTO  Y OTROS</t>
  </si>
  <si>
    <t>MQL003</t>
  </si>
  <si>
    <t xml:space="preserve">MONTACARGA  </t>
  </si>
  <si>
    <t>E65XM</t>
  </si>
  <si>
    <t>3000 Kg</t>
  </si>
  <si>
    <t>MQL006</t>
  </si>
  <si>
    <t xml:space="preserve">SECCIONADORA PARA MADERA </t>
  </si>
  <si>
    <t>GIBEN</t>
  </si>
  <si>
    <t>SMART SP</t>
  </si>
  <si>
    <t>77 AMPS</t>
  </si>
  <si>
    <t>MQL007</t>
  </si>
  <si>
    <t>ETIQUETADORA ZEBRA</t>
  </si>
  <si>
    <t>02C06400987</t>
  </si>
  <si>
    <t>MQL016</t>
  </si>
  <si>
    <t xml:space="preserve">CORTADORA PERFORADORA </t>
  </si>
  <si>
    <t>OPTIMAT BP85</t>
  </si>
  <si>
    <t>0-250-05-3321</t>
  </si>
  <si>
    <t>MQL024</t>
  </si>
  <si>
    <t>KTD  820 OPTIMAT</t>
  </si>
  <si>
    <t>0-260-05-3339</t>
  </si>
  <si>
    <t>4 KW</t>
  </si>
  <si>
    <t>MQL031</t>
  </si>
  <si>
    <t xml:space="preserve">SISTEMA DE EXTRACCION DESECHOS SÓLIDOS </t>
  </si>
  <si>
    <t>LAMINATTI</t>
  </si>
  <si>
    <t>3 EXTRACTORES Y 5 TOLVAS</t>
  </si>
  <si>
    <t>MQL050</t>
  </si>
  <si>
    <t xml:space="preserve">SIERRA DE BANCA  </t>
  </si>
  <si>
    <t>DE WALT</t>
  </si>
  <si>
    <t>DWE-7470-B3</t>
  </si>
  <si>
    <t>201652-AG114540</t>
  </si>
  <si>
    <t>2.5HP</t>
  </si>
  <si>
    <t>MQL051</t>
  </si>
  <si>
    <t xml:space="preserve">SIERRA DE BANCA </t>
  </si>
  <si>
    <t>TRUPER</t>
  </si>
  <si>
    <t>SME-10</t>
  </si>
  <si>
    <t>2.2HP</t>
  </si>
  <si>
    <t>GRUPO#3.1</t>
  </si>
  <si>
    <t>LT199</t>
  </si>
  <si>
    <t>REPUESTO WEEKE BP-85</t>
  </si>
  <si>
    <t>LT201</t>
  </si>
  <si>
    <t>REPUESTO BRANDT 530</t>
  </si>
  <si>
    <t>LT204</t>
  </si>
  <si>
    <t xml:space="preserve">REPUESTO GIBEN </t>
  </si>
  <si>
    <t>GRUPO #3</t>
  </si>
  <si>
    <t>TOTALES</t>
  </si>
  <si>
    <t>NUEVO VALOR MINIMO DE REMATE CON DESCUENTO DEL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</si>
</sst>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&quot;$&quot;#,##0.00"/>
    <numFmt numFmtId="166" formatCode="[$$-300A]\ 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ahoma"/>
      <family val="2"/>
    </font>
    <font>
      <b/>
      <sz val="10"/>
      <color rgb="FF000000"/>
      <name val="Arial"/>
      <family val="2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sz val="10"/>
      <color rgb="FF000000"/>
      <name val="Calibri"/>
      <family val="2"/>
    </font>
    <font>
      <b/>
      <sz val="14"/>
      <color rgb="FF000000"/>
      <name val="Tahoma"/>
      <family val="2"/>
    </font>
    <font>
      <b/>
      <sz val="14"/>
      <color rgb="FF000000"/>
      <name val="Calibri"/>
      <family val="2"/>
    </font>
    <font>
      <b/>
      <sz val="10"/>
      <color rgb="FF000000"/>
      <name val="Tahoma"/>
      <family val="2"/>
    </font>
    <font>
      <b/>
      <sz val="9"/>
      <color rgb="FF000000"/>
      <name val="Calibri"/>
      <family val="2"/>
    </font>
    <font>
      <b/>
      <sz val="9"/>
      <color theme="1"/>
      <name val="Tahoma"/>
      <family val="2"/>
    </font>
    <font>
      <strike/>
      <sz val="9"/>
      <color rgb="FF000000"/>
      <name val="Tahoma"/>
      <family val="2"/>
    </font>
    <font>
      <b/>
      <strike/>
      <sz val="12"/>
      <color rgb="FF000000"/>
      <name val="Calibri"/>
      <family val="2"/>
    </font>
    <font>
      <b/>
      <strike/>
      <sz val="14"/>
      <color rgb="FF000000"/>
      <name val="Calibri"/>
      <family val="2"/>
    </font>
    <font>
      <b/>
      <sz val="14"/>
      <color theme="1"/>
      <name val="Calibri"/>
      <family val="2"/>
    </font>
    <font>
      <strike/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rgb="FFB4BAC3"/>
        <bgColor auto="1"/>
      </patternFill>
    </fill>
    <fill>
      <patternFill patternType="solid">
        <fgColor rgb="FFD9E2F3"/>
        <bgColor auto="1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00"/>
        <bgColor rgb="FF00FF00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000000"/>
      </right>
      <top/>
      <bottom style="thin">
        <color rgb="FFAAAAAA"/>
      </bottom>
      <diagonal/>
    </border>
    <border>
      <left style="thin">
        <color rgb="FF000000"/>
      </left>
      <right/>
      <top/>
      <bottom style="thin">
        <color rgb="FFAAAAA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Protection="0"/>
  </cellStyleXfs>
  <cellXfs count="120">
    <xf numFmtId="0" fontId="0" fillId="0" borderId="0" xfId="0"/>
    <xf numFmtId="0" fontId="5" fillId="0" borderId="0" xfId="2" applyFont="1" applyFill="1" applyBorder="1"/>
    <xf numFmtId="0" fontId="5" fillId="0" borderId="0" xfId="2" applyNumberFormat="1" applyFont="1" applyFill="1" applyBorder="1"/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9" fillId="3" borderId="7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horizontal="center"/>
    </xf>
    <xf numFmtId="49" fontId="11" fillId="0" borderId="0" xfId="2" applyNumberFormat="1" applyFont="1" applyFill="1" applyBorder="1" applyAlignment="1">
      <alignment wrapText="1"/>
    </xf>
    <xf numFmtId="49" fontId="11" fillId="0" borderId="0" xfId="2" applyNumberFormat="1" applyFont="1" applyFill="1" applyBorder="1"/>
    <xf numFmtId="4" fontId="7" fillId="0" borderId="0" xfId="2" applyNumberFormat="1" applyFont="1" applyFill="1" applyBorder="1"/>
    <xf numFmtId="0" fontId="11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165" fontId="12" fillId="0" borderId="0" xfId="2" applyNumberFormat="1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165" fontId="12" fillId="2" borderId="0" xfId="2" applyNumberFormat="1" applyFont="1" applyFill="1" applyBorder="1" applyAlignment="1">
      <alignment horizontal="center" vertical="center"/>
    </xf>
    <xf numFmtId="165" fontId="12" fillId="6" borderId="0" xfId="2" applyNumberFormat="1" applyFont="1" applyFill="1" applyBorder="1" applyAlignment="1">
      <alignment horizontal="center" vertical="center"/>
    </xf>
    <xf numFmtId="49" fontId="9" fillId="3" borderId="8" xfId="2" applyNumberFormat="1" applyFont="1" applyFill="1" applyBorder="1" applyAlignment="1">
      <alignment horizontal="center" vertical="center" wrapText="1"/>
    </xf>
    <xf numFmtId="0" fontId="5" fillId="6" borderId="0" xfId="2" applyNumberFormat="1" applyFont="1" applyFill="1" applyBorder="1"/>
    <xf numFmtId="49" fontId="10" fillId="0" borderId="0" xfId="2" applyNumberFormat="1" applyFont="1" applyFill="1" applyBorder="1" applyAlignment="1">
      <alignment horizontal="center" vertical="center"/>
    </xf>
    <xf numFmtId="49" fontId="8" fillId="3" borderId="5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3" xfId="2" applyNumberFormat="1" applyFont="1" applyFill="1" applyBorder="1" applyAlignment="1">
      <alignment horizontal="center" vertical="center" wrapText="1"/>
    </xf>
    <xf numFmtId="49" fontId="10" fillId="2" borderId="0" xfId="2" applyNumberFormat="1" applyFont="1" applyFill="1" applyBorder="1" applyAlignment="1">
      <alignment horizontal="center" vertical="center"/>
    </xf>
    <xf numFmtId="49" fontId="10" fillId="6" borderId="0" xfId="2" applyNumberFormat="1" applyFont="1" applyFill="1" applyBorder="1"/>
    <xf numFmtId="0" fontId="10" fillId="6" borderId="0" xfId="2" applyNumberFormat="1" applyFont="1" applyFill="1" applyBorder="1" applyAlignment="1">
      <alignment horizontal="center"/>
    </xf>
    <xf numFmtId="49" fontId="10" fillId="6" borderId="0" xfId="2" applyNumberFormat="1" applyFont="1" applyFill="1" applyBorder="1" applyAlignment="1">
      <alignment horizontal="center"/>
    </xf>
    <xf numFmtId="0" fontId="12" fillId="6" borderId="0" xfId="2" applyNumberFormat="1" applyFont="1" applyFill="1" applyBorder="1" applyAlignment="1">
      <alignment horizontal="center" vertical="center"/>
    </xf>
    <xf numFmtId="0" fontId="10" fillId="4" borderId="11" xfId="2" applyNumberFormat="1" applyFont="1" applyFill="1" applyBorder="1" applyAlignment="1">
      <alignment horizontal="center"/>
    </xf>
    <xf numFmtId="49" fontId="10" fillId="4" borderId="12" xfId="2" applyNumberFormat="1" applyFont="1" applyFill="1" applyBorder="1" applyAlignment="1">
      <alignment horizontal="center"/>
    </xf>
    <xf numFmtId="49" fontId="10" fillId="4" borderId="12" xfId="2" applyNumberFormat="1" applyFont="1" applyFill="1" applyBorder="1"/>
    <xf numFmtId="0" fontId="10" fillId="4" borderId="12" xfId="2" applyNumberFormat="1" applyFont="1" applyFill="1" applyBorder="1" applyAlignment="1">
      <alignment horizontal="center"/>
    </xf>
    <xf numFmtId="165" fontId="12" fillId="4" borderId="12" xfId="2" applyNumberFormat="1" applyFont="1" applyFill="1" applyBorder="1" applyAlignment="1">
      <alignment horizontal="center" vertical="center"/>
    </xf>
    <xf numFmtId="0" fontId="12" fillId="4" borderId="12" xfId="2" applyNumberFormat="1" applyFont="1" applyFill="1" applyBorder="1" applyAlignment="1">
      <alignment horizontal="center" vertical="center"/>
    </xf>
    <xf numFmtId="0" fontId="10" fillId="0" borderId="9" xfId="2" applyNumberFormat="1" applyFont="1" applyFill="1" applyBorder="1" applyAlignment="1">
      <alignment horizontal="center"/>
    </xf>
    <xf numFmtId="49" fontId="10" fillId="0" borderId="10" xfId="2" applyNumberFormat="1" applyFont="1" applyFill="1" applyBorder="1" applyAlignment="1">
      <alignment horizontal="center"/>
    </xf>
    <xf numFmtId="49" fontId="10" fillId="0" borderId="10" xfId="2" applyNumberFormat="1" applyFont="1" applyFill="1" applyBorder="1"/>
    <xf numFmtId="0" fontId="10" fillId="0" borderId="10" xfId="2" applyNumberFormat="1" applyFont="1" applyFill="1" applyBorder="1" applyAlignment="1">
      <alignment horizontal="center"/>
    </xf>
    <xf numFmtId="4" fontId="5" fillId="0" borderId="0" xfId="2" applyNumberFormat="1" applyFont="1" applyFill="1" applyBorder="1"/>
    <xf numFmtId="4" fontId="11" fillId="0" borderId="0" xfId="2" applyNumberFormat="1" applyFont="1" applyFill="1" applyBorder="1" applyAlignment="1">
      <alignment horizontal="center" vertical="center"/>
    </xf>
    <xf numFmtId="49" fontId="10" fillId="3" borderId="13" xfId="2" applyNumberFormat="1" applyFont="1" applyFill="1" applyBorder="1" applyAlignment="1">
      <alignment horizontal="center" vertical="center" wrapText="1"/>
    </xf>
    <xf numFmtId="4" fontId="8" fillId="3" borderId="12" xfId="2" applyNumberFormat="1" applyFont="1" applyFill="1" applyBorder="1" applyAlignment="1">
      <alignment horizontal="center" vertical="center"/>
    </xf>
    <xf numFmtId="0" fontId="16" fillId="0" borderId="14" xfId="2" applyFont="1" applyFill="1" applyBorder="1"/>
    <xf numFmtId="0" fontId="16" fillId="0" borderId="15" xfId="2" applyFont="1" applyFill="1" applyBorder="1"/>
    <xf numFmtId="0" fontId="16" fillId="0" borderId="16" xfId="2" applyFont="1" applyFill="1" applyBorder="1"/>
    <xf numFmtId="0" fontId="5" fillId="0" borderId="17" xfId="2" applyFont="1" applyFill="1" applyBorder="1"/>
    <xf numFmtId="43" fontId="5" fillId="0" borderId="0" xfId="1" applyNumberFormat="1" applyFont="1" applyFill="1" applyBorder="1"/>
    <xf numFmtId="0" fontId="10" fillId="7" borderId="2" xfId="2" applyNumberFormat="1" applyFont="1" applyFill="1" applyBorder="1" applyAlignment="1">
      <alignment horizontal="center"/>
    </xf>
    <xf numFmtId="49" fontId="10" fillId="7" borderId="3" xfId="2" applyNumberFormat="1" applyFont="1" applyFill="1" applyBorder="1" applyAlignment="1">
      <alignment horizontal="center"/>
    </xf>
    <xf numFmtId="0" fontId="10" fillId="7" borderId="3" xfId="2" applyNumberFormat="1" applyFont="1" applyFill="1" applyBorder="1" applyAlignment="1">
      <alignment horizontal="center"/>
    </xf>
    <xf numFmtId="49" fontId="10" fillId="7" borderId="3" xfId="2" applyNumberFormat="1" applyFont="1" applyFill="1" applyBorder="1" applyAlignment="1">
      <alignment wrapText="1"/>
    </xf>
    <xf numFmtId="49" fontId="10" fillId="7" borderId="3" xfId="2" applyNumberFormat="1" applyFont="1" applyFill="1" applyBorder="1"/>
    <xf numFmtId="4" fontId="10" fillId="7" borderId="3" xfId="2" applyNumberFormat="1" applyFont="1" applyFill="1" applyBorder="1" applyAlignment="1">
      <alignment horizontal="center" vertical="center"/>
    </xf>
    <xf numFmtId="1" fontId="10" fillId="7" borderId="3" xfId="2" applyNumberFormat="1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>
      <alignment horizontal="center" vertical="center"/>
    </xf>
    <xf numFmtId="49" fontId="10" fillId="7" borderId="3" xfId="2" applyNumberFormat="1" applyFont="1" applyFill="1" applyBorder="1" applyAlignment="1">
      <alignment horizontal="center" vertical="center"/>
    </xf>
    <xf numFmtId="0" fontId="10" fillId="8" borderId="2" xfId="2" applyNumberFormat="1" applyFont="1" applyFill="1" applyBorder="1" applyAlignment="1">
      <alignment horizontal="center"/>
    </xf>
    <xf numFmtId="49" fontId="10" fillId="8" borderId="3" xfId="2" applyNumberFormat="1" applyFont="1" applyFill="1" applyBorder="1" applyAlignment="1">
      <alignment horizontal="center"/>
    </xf>
    <xf numFmtId="0" fontId="10" fillId="8" borderId="3" xfId="2" applyNumberFormat="1" applyFont="1" applyFill="1" applyBorder="1" applyAlignment="1">
      <alignment horizontal="center"/>
    </xf>
    <xf numFmtId="49" fontId="10" fillId="8" borderId="3" xfId="2" applyNumberFormat="1" applyFont="1" applyFill="1" applyBorder="1"/>
    <xf numFmtId="49" fontId="10" fillId="5" borderId="3" xfId="2" applyNumberFormat="1" applyFont="1" applyFill="1" applyBorder="1" applyAlignment="1">
      <alignment horizontal="center"/>
    </xf>
    <xf numFmtId="0" fontId="10" fillId="7" borderId="18" xfId="2" applyNumberFormat="1" applyFont="1" applyFill="1" applyBorder="1" applyAlignment="1">
      <alignment horizontal="center"/>
    </xf>
    <xf numFmtId="49" fontId="10" fillId="7" borderId="19" xfId="2" applyNumberFormat="1" applyFont="1" applyFill="1" applyBorder="1" applyAlignment="1">
      <alignment horizontal="center"/>
    </xf>
    <xf numFmtId="0" fontId="10" fillId="7" borderId="19" xfId="2" applyNumberFormat="1" applyFont="1" applyFill="1" applyBorder="1" applyAlignment="1">
      <alignment horizontal="center"/>
    </xf>
    <xf numFmtId="49" fontId="10" fillId="7" borderId="19" xfId="2" applyNumberFormat="1" applyFont="1" applyFill="1" applyBorder="1" applyAlignment="1">
      <alignment wrapText="1"/>
    </xf>
    <xf numFmtId="49" fontId="10" fillId="7" borderId="19" xfId="2" applyNumberFormat="1" applyFont="1" applyFill="1" applyBorder="1"/>
    <xf numFmtId="4" fontId="10" fillId="7" borderId="19" xfId="2" applyNumberFormat="1" applyFont="1" applyFill="1" applyBorder="1" applyAlignment="1">
      <alignment horizontal="center" vertical="center"/>
    </xf>
    <xf numFmtId="1" fontId="10" fillId="7" borderId="19" xfId="2" applyNumberFormat="1" applyFont="1" applyFill="1" applyBorder="1" applyAlignment="1">
      <alignment horizontal="center" vertical="center"/>
    </xf>
    <xf numFmtId="0" fontId="10" fillId="7" borderId="19" xfId="2" applyNumberFormat="1" applyFont="1" applyFill="1" applyBorder="1" applyAlignment="1">
      <alignment horizontal="center" vertical="center"/>
    </xf>
    <xf numFmtId="49" fontId="10" fillId="7" borderId="19" xfId="2" applyNumberFormat="1" applyFont="1" applyFill="1" applyBorder="1" applyAlignment="1">
      <alignment horizontal="center" vertical="center"/>
    </xf>
    <xf numFmtId="0" fontId="11" fillId="9" borderId="0" xfId="2" applyNumberFormat="1" applyFont="1" applyFill="1" applyBorder="1" applyAlignment="1">
      <alignment horizontal="center"/>
    </xf>
    <xf numFmtId="49" fontId="11" fillId="9" borderId="0" xfId="2" applyNumberFormat="1" applyFont="1" applyFill="1" applyBorder="1" applyAlignment="1">
      <alignment horizontal="center"/>
    </xf>
    <xf numFmtId="49" fontId="11" fillId="9" borderId="0" xfId="2" applyNumberFormat="1" applyFont="1" applyFill="1" applyBorder="1" applyAlignment="1">
      <alignment wrapText="1"/>
    </xf>
    <xf numFmtId="49" fontId="11" fillId="9" borderId="0" xfId="2" applyNumberFormat="1" applyFont="1" applyFill="1" applyBorder="1"/>
    <xf numFmtId="4" fontId="7" fillId="9" borderId="0" xfId="2" applyNumberFormat="1" applyFont="1" applyFill="1" applyBorder="1"/>
    <xf numFmtId="49" fontId="11" fillId="9" borderId="0" xfId="2" applyNumberFormat="1" applyFont="1" applyFill="1" applyBorder="1" applyAlignment="1">
      <alignment horizontal="center" vertical="center"/>
    </xf>
    <xf numFmtId="49" fontId="11" fillId="9" borderId="21" xfId="2" applyNumberFormat="1" applyFont="1" applyFill="1" applyBorder="1" applyAlignment="1">
      <alignment wrapText="1"/>
    </xf>
    <xf numFmtId="49" fontId="11" fillId="9" borderId="22" xfId="2" applyNumberFormat="1" applyFont="1" applyFill="1" applyBorder="1"/>
    <xf numFmtId="49" fontId="11" fillId="9" borderId="22" xfId="2" applyNumberFormat="1" applyFont="1" applyFill="1" applyBorder="1" applyAlignment="1">
      <alignment horizontal="center"/>
    </xf>
    <xf numFmtId="0" fontId="11" fillId="9" borderId="22" xfId="2" applyNumberFormat="1" applyFont="1" applyFill="1" applyBorder="1" applyAlignment="1">
      <alignment horizontal="center"/>
    </xf>
    <xf numFmtId="4" fontId="7" fillId="9" borderId="22" xfId="2" applyNumberFormat="1" applyFont="1" applyFill="1" applyBorder="1"/>
    <xf numFmtId="1" fontId="11" fillId="9" borderId="22" xfId="2" applyNumberFormat="1" applyFont="1" applyFill="1" applyBorder="1" applyAlignment="1">
      <alignment horizontal="center" vertical="center"/>
    </xf>
    <xf numFmtId="0" fontId="11" fillId="9" borderId="22" xfId="2" applyNumberFormat="1" applyFont="1" applyFill="1" applyBorder="1" applyAlignment="1">
      <alignment horizontal="center" vertical="center"/>
    </xf>
    <xf numFmtId="165" fontId="12" fillId="0" borderId="24" xfId="2" applyNumberFormat="1" applyFont="1" applyFill="1" applyBorder="1" applyAlignment="1">
      <alignment horizontal="center"/>
    </xf>
    <xf numFmtId="0" fontId="12" fillId="0" borderId="24" xfId="2" applyNumberFormat="1" applyFont="1" applyFill="1" applyBorder="1" applyAlignment="1">
      <alignment horizontal="center"/>
    </xf>
    <xf numFmtId="0" fontId="14" fillId="9" borderId="0" xfId="2" applyNumberFormat="1" applyFont="1" applyFill="1" applyBorder="1"/>
    <xf numFmtId="49" fontId="11" fillId="9" borderId="25" xfId="2" applyNumberFormat="1" applyFont="1" applyFill="1" applyBorder="1" applyAlignment="1">
      <alignment wrapText="1"/>
    </xf>
    <xf numFmtId="4" fontId="7" fillId="9" borderId="26" xfId="2" applyNumberFormat="1" applyFont="1" applyFill="1" applyBorder="1"/>
    <xf numFmtId="49" fontId="11" fillId="9" borderId="26" xfId="2" applyNumberFormat="1" applyFont="1" applyFill="1" applyBorder="1" applyAlignment="1">
      <alignment horizontal="center"/>
    </xf>
    <xf numFmtId="0" fontId="11" fillId="9" borderId="26" xfId="2" applyNumberFormat="1" applyFont="1" applyFill="1" applyBorder="1" applyAlignment="1">
      <alignment horizontal="center"/>
    </xf>
    <xf numFmtId="49" fontId="13" fillId="9" borderId="21" xfId="2" applyNumberFormat="1" applyFont="1" applyFill="1" applyBorder="1" applyAlignment="1">
      <alignment horizontal="center"/>
    </xf>
    <xf numFmtId="0" fontId="14" fillId="9" borderId="22" xfId="2" applyNumberFormat="1" applyFont="1" applyFill="1" applyBorder="1"/>
    <xf numFmtId="49" fontId="13" fillId="9" borderId="22" xfId="2" applyNumberFormat="1" applyFont="1" applyFill="1" applyBorder="1" applyAlignment="1">
      <alignment horizontal="center"/>
    </xf>
    <xf numFmtId="43" fontId="14" fillId="9" borderId="22" xfId="1" applyNumberFormat="1" applyFont="1" applyFill="1" applyBorder="1"/>
    <xf numFmtId="43" fontId="14" fillId="9" borderId="26" xfId="1" applyNumberFormat="1" applyFont="1" applyFill="1" applyBorder="1"/>
    <xf numFmtId="0" fontId="3" fillId="0" borderId="0" xfId="2" applyFont="1" applyFill="1" applyBorder="1" applyAlignment="1">
      <alignment horizontal="left" vertical="center"/>
    </xf>
    <xf numFmtId="0" fontId="15" fillId="0" borderId="4" xfId="2" applyNumberFormat="1" applyFont="1" applyFill="1" applyBorder="1" applyAlignment="1">
      <alignment horizontal="center" vertical="center" wrapText="1"/>
    </xf>
    <xf numFmtId="49" fontId="3" fillId="2" borderId="0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8" fillId="6" borderId="4" xfId="2" applyNumberFormat="1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 wrapText="1"/>
    </xf>
    <xf numFmtId="166" fontId="17" fillId="10" borderId="28" xfId="0" applyNumberFormat="1" applyFont="1" applyFill="1" applyBorder="1" applyAlignment="1">
      <alignment vertical="center" wrapText="1"/>
    </xf>
    <xf numFmtId="4" fontId="18" fillId="5" borderId="1" xfId="2" applyNumberFormat="1" applyFont="1" applyFill="1" applyBorder="1" applyAlignment="1">
      <alignment horizontal="center" vertical="center"/>
    </xf>
    <xf numFmtId="4" fontId="18" fillId="7" borderId="1" xfId="2" applyNumberFormat="1" applyFont="1" applyFill="1" applyBorder="1" applyAlignment="1">
      <alignment horizontal="center" vertical="center"/>
    </xf>
    <xf numFmtId="4" fontId="18" fillId="7" borderId="20" xfId="2" applyNumberFormat="1" applyFont="1" applyFill="1" applyBorder="1" applyAlignment="1">
      <alignment horizontal="center" vertical="center"/>
    </xf>
    <xf numFmtId="4" fontId="20" fillId="9" borderId="23" xfId="2" applyNumberFormat="1" applyFont="1" applyFill="1" applyBorder="1"/>
    <xf numFmtId="166" fontId="21" fillId="10" borderId="28" xfId="0" applyNumberFormat="1" applyFont="1" applyFill="1" applyBorder="1" applyAlignment="1">
      <alignment vertical="center" wrapText="1"/>
    </xf>
    <xf numFmtId="165" fontId="22" fillId="4" borderId="12" xfId="2" applyNumberFormat="1" applyFont="1" applyFill="1" applyBorder="1" applyAlignment="1">
      <alignment horizontal="center" vertical="center"/>
    </xf>
    <xf numFmtId="165" fontId="22" fillId="2" borderId="24" xfId="2" applyNumberFormat="1" applyFont="1" applyFill="1" applyBorder="1" applyAlignment="1">
      <alignment horizontal="center" vertical="center"/>
    </xf>
    <xf numFmtId="4" fontId="19" fillId="9" borderId="27" xfId="2" applyNumberFormat="1" applyFont="1" applyFill="1" applyBorder="1"/>
    <xf numFmtId="4" fontId="19" fillId="9" borderId="0" xfId="2" applyNumberFormat="1" applyFont="1" applyFill="1" applyBorder="1"/>
    <xf numFmtId="4" fontId="20" fillId="9" borderId="27" xfId="2" applyNumberFormat="1" applyFont="1" applyFill="1" applyBorder="1"/>
  </cellXfs>
  <cellStyles count="3">
    <cellStyle name="Millares" xfId="1" builtinId="3"/>
    <cellStyle name="Normal" xfId="0" builtinId="0"/>
    <cellStyle name="Normal 2" xfId="2" xr:uid="{D7D990FE-6187-41E5-AC5E-B8F50A36ED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AB4D-B26C-4A08-ADF7-757CE09A1858}">
  <dimension ref="A1:U68"/>
  <sheetViews>
    <sheetView tabSelected="1" topLeftCell="H1" workbookViewId="0">
      <selection activeCell="N26" sqref="N26"/>
    </sheetView>
  </sheetViews>
  <sheetFormatPr baseColWidth="10" defaultColWidth="12.42578125" defaultRowHeight="15.75" x14ac:dyDescent="0.25"/>
  <cols>
    <col min="1" max="1" width="6.42578125" style="2" customWidth="1"/>
    <col min="2" max="2" width="9.28515625" style="2" customWidth="1"/>
    <col min="3" max="3" width="19.140625" style="2" customWidth="1"/>
    <col min="4" max="4" width="9" style="2" customWidth="1"/>
    <col min="5" max="5" width="39.7109375" style="2" bestFit="1" customWidth="1"/>
    <col min="6" max="6" width="17.28515625" style="2" customWidth="1"/>
    <col min="7" max="7" width="28.85546875" style="2" customWidth="1"/>
    <col min="8" max="8" width="17.140625" style="2" bestFit="1" customWidth="1"/>
    <col min="9" max="9" width="16.42578125" style="2" customWidth="1"/>
    <col min="10" max="10" width="12.85546875" style="2" customWidth="1"/>
    <col min="11" max="11" width="15" style="2" customWidth="1"/>
    <col min="12" max="12" width="16.5703125" style="2" customWidth="1"/>
    <col min="13" max="13" width="16.7109375" style="2" customWidth="1"/>
    <col min="14" max="14" width="11.85546875" style="2" bestFit="1" customWidth="1"/>
    <col min="15" max="15" width="11.85546875" style="2" customWidth="1"/>
    <col min="16" max="16" width="15.5703125" style="2" customWidth="1"/>
    <col min="17" max="17" width="18" style="2" customWidth="1"/>
    <col min="18" max="18" width="13.42578125" style="2" customWidth="1"/>
    <col min="19" max="19" width="5.140625" style="2" customWidth="1"/>
    <col min="20" max="20" width="17.42578125" style="2" bestFit="1" customWidth="1"/>
    <col min="21" max="21" width="12.42578125" style="2"/>
    <col min="22" max="22" width="15" style="2" customWidth="1"/>
    <col min="23" max="16384" width="12.42578125" style="2"/>
  </cols>
  <sheetData>
    <row r="1" spans="1:21" ht="15.9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"/>
    </row>
    <row r="2" spans="1:21" ht="17.100000000000001" customHeigh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"/>
    </row>
    <row r="3" spans="1:21" ht="17.100000000000001" customHeigh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"/>
    </row>
    <row r="4" spans="1:21" ht="26.1" customHeight="1" x14ac:dyDescent="0.4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"/>
    </row>
    <row r="5" spans="1:21" ht="26.1" customHeight="1" x14ac:dyDescent="0.4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"/>
    </row>
    <row r="6" spans="1:21" ht="22.5" customHeight="1" thickBot="1" x14ac:dyDescent="0.3">
      <c r="A6" s="16"/>
      <c r="B6" s="101" t="s">
        <v>40</v>
      </c>
      <c r="C6" s="101"/>
      <c r="D6" s="102" t="s">
        <v>41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25"/>
    </row>
    <row r="7" spans="1:21" ht="56.25" x14ac:dyDescent="0.25">
      <c r="A7" s="26" t="s">
        <v>2</v>
      </c>
      <c r="B7" s="27" t="s">
        <v>3</v>
      </c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5" t="s">
        <v>12</v>
      </c>
      <c r="L7" s="5" t="s">
        <v>13</v>
      </c>
      <c r="M7" s="27" t="s">
        <v>14</v>
      </c>
      <c r="N7" s="27" t="s">
        <v>15</v>
      </c>
      <c r="O7" s="27" t="s">
        <v>16</v>
      </c>
      <c r="P7" s="5" t="s">
        <v>17</v>
      </c>
      <c r="Q7" s="108" t="s">
        <v>86</v>
      </c>
      <c r="R7" s="28" t="s">
        <v>18</v>
      </c>
    </row>
    <row r="8" spans="1:21" ht="15.75" customHeight="1" x14ac:dyDescent="0.25">
      <c r="A8" s="53">
        <v>3</v>
      </c>
      <c r="B8" s="54" t="s">
        <v>42</v>
      </c>
      <c r="C8" s="54" t="s">
        <v>19</v>
      </c>
      <c r="D8" s="55">
        <v>1</v>
      </c>
      <c r="E8" s="56" t="s">
        <v>43</v>
      </c>
      <c r="F8" s="57" t="s">
        <v>20</v>
      </c>
      <c r="G8" s="57" t="s">
        <v>44</v>
      </c>
      <c r="H8" s="55">
        <v>7057</v>
      </c>
      <c r="I8" s="54" t="s">
        <v>45</v>
      </c>
      <c r="J8" s="54" t="s">
        <v>22</v>
      </c>
      <c r="K8" s="58">
        <v>18500</v>
      </c>
      <c r="L8" s="58">
        <f>+D8*K8</f>
        <v>18500</v>
      </c>
      <c r="M8" s="59">
        <v>20</v>
      </c>
      <c r="N8" s="59">
        <v>25</v>
      </c>
      <c r="O8" s="60">
        <v>5</v>
      </c>
      <c r="P8" s="110">
        <v>4255</v>
      </c>
      <c r="Q8" s="109">
        <f t="shared" ref="Q8:Q16" si="0">P8*75%</f>
        <v>3191.25</v>
      </c>
      <c r="R8" s="61" t="s">
        <v>21</v>
      </c>
    </row>
    <row r="9" spans="1:21" ht="15.75" customHeight="1" x14ac:dyDescent="0.25">
      <c r="A9" s="62">
        <v>6</v>
      </c>
      <c r="B9" s="63" t="s">
        <v>46</v>
      </c>
      <c r="C9" s="63" t="s">
        <v>19</v>
      </c>
      <c r="D9" s="64">
        <v>1</v>
      </c>
      <c r="E9" s="56" t="s">
        <v>47</v>
      </c>
      <c r="F9" s="65" t="s">
        <v>48</v>
      </c>
      <c r="G9" s="65" t="s">
        <v>49</v>
      </c>
      <c r="H9" s="64">
        <v>910453</v>
      </c>
      <c r="I9" s="63" t="s">
        <v>50</v>
      </c>
      <c r="J9" s="64">
        <v>2009</v>
      </c>
      <c r="K9" s="58">
        <v>30000</v>
      </c>
      <c r="L9" s="58">
        <f t="shared" ref="L9:L15" si="1">+D9*K9</f>
        <v>30000</v>
      </c>
      <c r="M9" s="59">
        <v>12</v>
      </c>
      <c r="N9" s="60">
        <v>25</v>
      </c>
      <c r="O9" s="59">
        <v>13</v>
      </c>
      <c r="P9" s="110">
        <v>15690</v>
      </c>
      <c r="Q9" s="109">
        <f t="shared" si="0"/>
        <v>11767.5</v>
      </c>
      <c r="R9" s="61" t="s">
        <v>21</v>
      </c>
    </row>
    <row r="10" spans="1:21" ht="18.75" customHeight="1" x14ac:dyDescent="0.25">
      <c r="A10" s="53">
        <v>7</v>
      </c>
      <c r="B10" s="54" t="s">
        <v>51</v>
      </c>
      <c r="C10" s="54" t="s">
        <v>19</v>
      </c>
      <c r="D10" s="55">
        <v>1</v>
      </c>
      <c r="E10" s="56" t="s">
        <v>52</v>
      </c>
      <c r="F10" s="57" t="s">
        <v>24</v>
      </c>
      <c r="G10" s="57" t="s">
        <v>25</v>
      </c>
      <c r="H10" s="54" t="s">
        <v>53</v>
      </c>
      <c r="I10" s="54" t="s">
        <v>26</v>
      </c>
      <c r="J10" s="54" t="s">
        <v>22</v>
      </c>
      <c r="K10" s="58">
        <v>2500</v>
      </c>
      <c r="L10" s="58">
        <f t="shared" si="1"/>
        <v>2500</v>
      </c>
      <c r="M10" s="59">
        <v>10</v>
      </c>
      <c r="N10" s="60">
        <v>15</v>
      </c>
      <c r="O10" s="59">
        <v>5</v>
      </c>
      <c r="P10" s="111">
        <v>1120.8333333333335</v>
      </c>
      <c r="Q10" s="109">
        <f t="shared" si="0"/>
        <v>840.62500000000011</v>
      </c>
      <c r="R10" s="61" t="s">
        <v>21</v>
      </c>
    </row>
    <row r="11" spans="1:21" ht="15.95" customHeight="1" x14ac:dyDescent="0.25">
      <c r="A11" s="62">
        <v>16</v>
      </c>
      <c r="B11" s="63" t="s">
        <v>54</v>
      </c>
      <c r="C11" s="63" t="s">
        <v>19</v>
      </c>
      <c r="D11" s="64">
        <v>1</v>
      </c>
      <c r="E11" s="56" t="s">
        <v>55</v>
      </c>
      <c r="F11" s="65" t="s">
        <v>29</v>
      </c>
      <c r="G11" s="65" t="s">
        <v>56</v>
      </c>
      <c r="H11" s="63" t="s">
        <v>57</v>
      </c>
      <c r="I11" s="63" t="s">
        <v>23</v>
      </c>
      <c r="J11" s="64">
        <v>2001</v>
      </c>
      <c r="K11" s="58">
        <v>30000</v>
      </c>
      <c r="L11" s="58">
        <f t="shared" si="1"/>
        <v>30000</v>
      </c>
      <c r="M11" s="59">
        <v>20</v>
      </c>
      <c r="N11" s="60">
        <v>30</v>
      </c>
      <c r="O11" s="59">
        <v>10</v>
      </c>
      <c r="P11" s="110">
        <v>12100</v>
      </c>
      <c r="Q11" s="109">
        <f t="shared" si="0"/>
        <v>9075</v>
      </c>
      <c r="R11" s="61" t="s">
        <v>21</v>
      </c>
    </row>
    <row r="12" spans="1:21" ht="15.95" customHeight="1" x14ac:dyDescent="0.25">
      <c r="A12" s="62">
        <v>24</v>
      </c>
      <c r="B12" s="63" t="s">
        <v>58</v>
      </c>
      <c r="C12" s="63" t="s">
        <v>19</v>
      </c>
      <c r="D12" s="64">
        <v>1</v>
      </c>
      <c r="E12" s="56" t="s">
        <v>27</v>
      </c>
      <c r="F12" s="65" t="s">
        <v>28</v>
      </c>
      <c r="G12" s="65" t="s">
        <v>59</v>
      </c>
      <c r="H12" s="63" t="s">
        <v>60</v>
      </c>
      <c r="I12" s="63" t="s">
        <v>61</v>
      </c>
      <c r="J12" s="64">
        <v>2011</v>
      </c>
      <c r="K12" s="58">
        <v>20000</v>
      </c>
      <c r="L12" s="58">
        <f t="shared" si="1"/>
        <v>20000</v>
      </c>
      <c r="M12" s="59">
        <v>10</v>
      </c>
      <c r="N12" s="60">
        <v>30</v>
      </c>
      <c r="O12" s="59">
        <v>20</v>
      </c>
      <c r="P12" s="110">
        <v>10733.333333333332</v>
      </c>
      <c r="Q12" s="109">
        <f t="shared" si="0"/>
        <v>8049.9999999999991</v>
      </c>
      <c r="R12" s="61" t="s">
        <v>21</v>
      </c>
    </row>
    <row r="13" spans="1:21" ht="15.95" customHeight="1" x14ac:dyDescent="0.25">
      <c r="A13" s="53">
        <v>31</v>
      </c>
      <c r="B13" s="66" t="s">
        <v>62</v>
      </c>
      <c r="C13" s="54" t="s">
        <v>19</v>
      </c>
      <c r="D13" s="55">
        <v>1</v>
      </c>
      <c r="E13" s="56" t="s">
        <v>63</v>
      </c>
      <c r="F13" s="57" t="s">
        <v>64</v>
      </c>
      <c r="G13" s="57" t="s">
        <v>22</v>
      </c>
      <c r="H13" s="54" t="s">
        <v>22</v>
      </c>
      <c r="I13" s="54" t="s">
        <v>65</v>
      </c>
      <c r="J13" s="54" t="s">
        <v>22</v>
      </c>
      <c r="K13" s="58">
        <v>25000</v>
      </c>
      <c r="L13" s="58">
        <f t="shared" si="1"/>
        <v>25000</v>
      </c>
      <c r="M13" s="59">
        <v>10</v>
      </c>
      <c r="N13" s="60">
        <v>20</v>
      </c>
      <c r="O13" s="59">
        <v>10</v>
      </c>
      <c r="P13" s="111">
        <v>7250.0000000000009</v>
      </c>
      <c r="Q13" s="109">
        <f t="shared" si="0"/>
        <v>5437.5000000000009</v>
      </c>
      <c r="R13" s="61" t="s">
        <v>21</v>
      </c>
    </row>
    <row r="14" spans="1:21" ht="15.95" customHeight="1" x14ac:dyDescent="0.25">
      <c r="A14" s="62">
        <v>50</v>
      </c>
      <c r="B14" s="63" t="s">
        <v>66</v>
      </c>
      <c r="C14" s="63" t="s">
        <v>19</v>
      </c>
      <c r="D14" s="64">
        <v>1</v>
      </c>
      <c r="E14" s="56" t="s">
        <v>67</v>
      </c>
      <c r="F14" s="65" t="s">
        <v>68</v>
      </c>
      <c r="G14" s="65" t="s">
        <v>69</v>
      </c>
      <c r="H14" s="63" t="s">
        <v>70</v>
      </c>
      <c r="I14" s="63" t="s">
        <v>71</v>
      </c>
      <c r="J14" s="63" t="s">
        <v>22</v>
      </c>
      <c r="K14" s="58">
        <v>650</v>
      </c>
      <c r="L14" s="58">
        <f t="shared" si="1"/>
        <v>650</v>
      </c>
      <c r="M14" s="59">
        <v>3</v>
      </c>
      <c r="N14" s="60">
        <v>15</v>
      </c>
      <c r="O14" s="59">
        <v>12</v>
      </c>
      <c r="P14" s="111">
        <v>383.5</v>
      </c>
      <c r="Q14" s="109">
        <f t="shared" si="0"/>
        <v>287.625</v>
      </c>
      <c r="R14" s="61" t="s">
        <v>21</v>
      </c>
    </row>
    <row r="15" spans="1:21" ht="16.5" thickBot="1" x14ac:dyDescent="0.3">
      <c r="A15" s="67">
        <v>51</v>
      </c>
      <c r="B15" s="68" t="s">
        <v>72</v>
      </c>
      <c r="C15" s="68" t="s">
        <v>19</v>
      </c>
      <c r="D15" s="69">
        <v>1</v>
      </c>
      <c r="E15" s="70" t="s">
        <v>73</v>
      </c>
      <c r="F15" s="71" t="s">
        <v>74</v>
      </c>
      <c r="G15" s="71" t="s">
        <v>75</v>
      </c>
      <c r="H15" s="68" t="s">
        <v>22</v>
      </c>
      <c r="I15" s="68" t="s">
        <v>76</v>
      </c>
      <c r="J15" s="68" t="s">
        <v>22</v>
      </c>
      <c r="K15" s="72">
        <v>450</v>
      </c>
      <c r="L15" s="72">
        <f t="shared" si="1"/>
        <v>450</v>
      </c>
      <c r="M15" s="73">
        <v>3</v>
      </c>
      <c r="N15" s="74">
        <v>15</v>
      </c>
      <c r="O15" s="73">
        <v>12</v>
      </c>
      <c r="P15" s="112">
        <v>265.5</v>
      </c>
      <c r="Q15" s="109">
        <f t="shared" si="0"/>
        <v>199.125</v>
      </c>
      <c r="R15" s="75" t="s">
        <v>21</v>
      </c>
    </row>
    <row r="16" spans="1:21" s="6" customFormat="1" ht="19.5" thickBot="1" x14ac:dyDescent="0.35">
      <c r="A16" s="76"/>
      <c r="B16" s="77"/>
      <c r="C16" s="77"/>
      <c r="D16" s="76"/>
      <c r="E16" s="82" t="s">
        <v>30</v>
      </c>
      <c r="F16" s="83"/>
      <c r="G16" s="83"/>
      <c r="H16" s="84"/>
      <c r="I16" s="84"/>
      <c r="J16" s="85"/>
      <c r="K16" s="86"/>
      <c r="L16" s="86">
        <f>SUM(L8:L15)</f>
        <v>127100</v>
      </c>
      <c r="M16" s="87"/>
      <c r="N16" s="88"/>
      <c r="O16" s="87"/>
      <c r="P16" s="113">
        <f>SUM(P8:P15)</f>
        <v>51798.166666666657</v>
      </c>
      <c r="Q16" s="114">
        <f t="shared" si="0"/>
        <v>38848.624999999993</v>
      </c>
      <c r="R16" s="81"/>
    </row>
    <row r="17" spans="1:21" ht="22.5" customHeight="1" x14ac:dyDescent="0.25">
      <c r="U17" s="29"/>
    </row>
    <row r="18" spans="1:21" ht="31.5" customHeight="1" thickBot="1" x14ac:dyDescent="0.3">
      <c r="A18" s="107" t="s">
        <v>77</v>
      </c>
      <c r="B18" s="107"/>
      <c r="C18" s="30"/>
      <c r="D18" s="31"/>
      <c r="E18" s="32"/>
      <c r="F18" s="30"/>
      <c r="G18" s="22"/>
      <c r="H18" s="33"/>
      <c r="I18" s="33"/>
      <c r="J18" s="33"/>
      <c r="K18" s="33"/>
      <c r="L18" s="33"/>
      <c r="M18" s="33"/>
      <c r="N18" s="22"/>
      <c r="O18" s="22"/>
      <c r="P18" s="22"/>
    </row>
    <row r="19" spans="1:21" ht="57" thickBot="1" x14ac:dyDescent="0.3">
      <c r="A19" s="23" t="s">
        <v>2</v>
      </c>
      <c r="B19" s="5" t="s">
        <v>3</v>
      </c>
      <c r="C19" s="5" t="s">
        <v>31</v>
      </c>
      <c r="D19" s="5" t="s">
        <v>32</v>
      </c>
      <c r="E19" s="5" t="s">
        <v>33</v>
      </c>
      <c r="F19" s="5" t="s">
        <v>34</v>
      </c>
      <c r="G19" s="5" t="s">
        <v>12</v>
      </c>
      <c r="H19" s="5" t="s">
        <v>13</v>
      </c>
      <c r="I19" s="5" t="s">
        <v>35</v>
      </c>
      <c r="J19" s="5" t="s">
        <v>36</v>
      </c>
      <c r="K19" s="5" t="s">
        <v>37</v>
      </c>
      <c r="L19" s="5" t="s">
        <v>17</v>
      </c>
      <c r="M19" s="108" t="s">
        <v>86</v>
      </c>
    </row>
    <row r="20" spans="1:21" ht="31.5" customHeight="1" x14ac:dyDescent="0.25">
      <c r="A20" s="34">
        <v>199</v>
      </c>
      <c r="B20" s="35" t="s">
        <v>78</v>
      </c>
      <c r="C20" s="36" t="s">
        <v>79</v>
      </c>
      <c r="D20" s="37">
        <v>31</v>
      </c>
      <c r="E20" s="35" t="s">
        <v>38</v>
      </c>
      <c r="F20" s="36" t="s">
        <v>39</v>
      </c>
      <c r="G20" s="38">
        <v>55</v>
      </c>
      <c r="H20" s="38">
        <f>+D20*G20</f>
        <v>1705</v>
      </c>
      <c r="I20" s="39">
        <v>15</v>
      </c>
      <c r="J20" s="39">
        <v>20</v>
      </c>
      <c r="K20" s="39">
        <v>5</v>
      </c>
      <c r="L20" s="115">
        <v>724.62500000000011</v>
      </c>
      <c r="M20" s="109">
        <f t="shared" ref="M20:M25" si="2">L20*75%</f>
        <v>543.46875000000011</v>
      </c>
    </row>
    <row r="21" spans="1:21" ht="31.5" customHeight="1" x14ac:dyDescent="0.25">
      <c r="A21" s="34">
        <v>201</v>
      </c>
      <c r="B21" s="35" t="s">
        <v>80</v>
      </c>
      <c r="C21" s="36" t="s">
        <v>81</v>
      </c>
      <c r="D21" s="37">
        <v>37</v>
      </c>
      <c r="E21" s="35" t="s">
        <v>38</v>
      </c>
      <c r="F21" s="36" t="s">
        <v>39</v>
      </c>
      <c r="G21" s="38">
        <v>55</v>
      </c>
      <c r="H21" s="38">
        <f t="shared" ref="H21:H22" si="3">+D21*G21</f>
        <v>2035</v>
      </c>
      <c r="I21" s="39">
        <v>15</v>
      </c>
      <c r="J21" s="39">
        <v>20</v>
      </c>
      <c r="K21" s="39">
        <v>5</v>
      </c>
      <c r="L21" s="115">
        <v>864.87500000000011</v>
      </c>
      <c r="M21" s="109">
        <f t="shared" si="2"/>
        <v>648.65625000000011</v>
      </c>
    </row>
    <row r="22" spans="1:21" ht="31.5" customHeight="1" thickBot="1" x14ac:dyDescent="0.3">
      <c r="A22" s="40">
        <v>204</v>
      </c>
      <c r="B22" s="41" t="s">
        <v>82</v>
      </c>
      <c r="C22" s="42" t="s">
        <v>83</v>
      </c>
      <c r="D22" s="43">
        <v>65</v>
      </c>
      <c r="E22" s="41" t="s">
        <v>38</v>
      </c>
      <c r="F22" s="42" t="s">
        <v>39</v>
      </c>
      <c r="G22" s="89">
        <v>55</v>
      </c>
      <c r="H22" s="89">
        <f t="shared" si="3"/>
        <v>3575</v>
      </c>
      <c r="I22" s="90">
        <v>15</v>
      </c>
      <c r="J22" s="90">
        <v>20</v>
      </c>
      <c r="K22" s="90">
        <v>5</v>
      </c>
      <c r="L22" s="116">
        <v>1519.3750000000002</v>
      </c>
      <c r="M22" s="109">
        <f t="shared" si="2"/>
        <v>1139.5312500000002</v>
      </c>
    </row>
    <row r="23" spans="1:21" ht="21.75" customHeight="1" thickBot="1" x14ac:dyDescent="0.3">
      <c r="A23" s="76"/>
      <c r="B23" s="77"/>
      <c r="C23" s="77"/>
      <c r="D23" s="76"/>
      <c r="F23" s="79"/>
      <c r="G23" s="92" t="s">
        <v>30</v>
      </c>
      <c r="H23" s="93">
        <f>SUM(H20:H22)</f>
        <v>7315</v>
      </c>
      <c r="I23" s="94"/>
      <c r="J23" s="95"/>
      <c r="K23" s="93"/>
      <c r="L23" s="117">
        <f>SUM(L20:L22)</f>
        <v>3108.8750000000005</v>
      </c>
      <c r="M23" s="109">
        <f t="shared" si="2"/>
        <v>2331.6562500000005</v>
      </c>
    </row>
    <row r="24" spans="1:21" ht="17.25" customHeight="1" thickBot="1" x14ac:dyDescent="0.3">
      <c r="A24" s="76"/>
      <c r="B24" s="77"/>
      <c r="C24" s="77"/>
      <c r="D24" s="76"/>
      <c r="F24" s="79"/>
      <c r="G24" s="78"/>
      <c r="H24" s="80"/>
      <c r="I24" s="77"/>
      <c r="J24" s="76"/>
      <c r="K24" s="80"/>
      <c r="L24" s="118"/>
      <c r="M24" s="109"/>
    </row>
    <row r="25" spans="1:21" ht="22.5" customHeight="1" thickBot="1" x14ac:dyDescent="0.35">
      <c r="A25" s="91"/>
      <c r="B25" s="91"/>
      <c r="C25" s="91"/>
      <c r="D25" s="91"/>
      <c r="E25" s="96" t="s">
        <v>84</v>
      </c>
      <c r="F25" s="97"/>
      <c r="G25" s="98" t="s">
        <v>85</v>
      </c>
      <c r="H25" s="100">
        <f>+H23+L16</f>
        <v>134415</v>
      </c>
      <c r="I25" s="97"/>
      <c r="J25" s="99"/>
      <c r="K25" s="99"/>
      <c r="L25" s="119">
        <f>+L23+P16</f>
        <v>54907.041666666657</v>
      </c>
      <c r="M25" s="114">
        <f>SUM(Q16+M23)</f>
        <v>41180.281249999993</v>
      </c>
      <c r="Q25" s="29"/>
    </row>
    <row r="26" spans="1:21" ht="22.5" customHeight="1" x14ac:dyDescent="0.25">
      <c r="G26" s="44"/>
      <c r="H26" s="44"/>
      <c r="J26" s="44"/>
      <c r="L26" s="44"/>
      <c r="U26" s="29"/>
    </row>
    <row r="27" spans="1:21" ht="15.95" customHeight="1" x14ac:dyDescent="0.25">
      <c r="A27" s="7"/>
      <c r="B27" s="8"/>
      <c r="C27" s="8"/>
      <c r="D27" s="7"/>
      <c r="E27" s="9"/>
      <c r="F27" s="10"/>
      <c r="G27" s="10"/>
      <c r="H27" s="8"/>
      <c r="I27" s="8"/>
      <c r="J27" s="8"/>
      <c r="K27" s="45"/>
      <c r="L27" s="12"/>
      <c r="M27" s="12"/>
      <c r="N27" s="12"/>
      <c r="O27" s="13"/>
      <c r="P27" s="12"/>
      <c r="Q27" s="13"/>
      <c r="R27" s="12"/>
      <c r="S27" s="12"/>
      <c r="T27" s="11"/>
      <c r="U27" s="14"/>
    </row>
    <row r="28" spans="1:21" ht="15.95" hidden="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46" t="s">
        <v>85</v>
      </c>
      <c r="K28" s="47">
        <f>SUM(K6:K26)</f>
        <v>127115</v>
      </c>
      <c r="L28" s="48"/>
      <c r="M28" s="49"/>
      <c r="N28" s="49"/>
      <c r="O28" s="49"/>
      <c r="P28" s="49"/>
      <c r="Q28" s="49"/>
      <c r="R28" s="49"/>
      <c r="S28" s="50"/>
      <c r="T28" s="47">
        <f>SUM(T6:T26)</f>
        <v>0</v>
      </c>
      <c r="U28" s="51"/>
    </row>
    <row r="29" spans="1:21" ht="15.95" customHeight="1" x14ac:dyDescent="0.25">
      <c r="P29" s="52"/>
    </row>
    <row r="33" spans="1:16" ht="20.25" customHeight="1" x14ac:dyDescent="0.25">
      <c r="A33" s="16"/>
      <c r="B33" s="32"/>
      <c r="C33" s="15"/>
      <c r="D33" s="16"/>
      <c r="E33" s="17"/>
      <c r="F33" s="18"/>
      <c r="G33" s="19"/>
      <c r="H33" s="20"/>
      <c r="I33" s="20"/>
      <c r="J33" s="20"/>
      <c r="K33" s="20"/>
      <c r="L33" s="20"/>
      <c r="M33" s="20"/>
      <c r="N33" s="21"/>
      <c r="O33" s="22"/>
      <c r="P33" s="21"/>
    </row>
    <row r="41" spans="1:16" s="24" customFormat="1" ht="31.5" customHeight="1" x14ac:dyDescent="0.25">
      <c r="A41" s="31"/>
      <c r="B41" s="32"/>
      <c r="C41" s="30"/>
      <c r="D41" s="31"/>
      <c r="E41" s="32"/>
      <c r="F41" s="30"/>
      <c r="G41" s="22"/>
      <c r="H41" s="33"/>
      <c r="I41" s="33"/>
      <c r="J41" s="33"/>
      <c r="K41" s="33"/>
      <c r="L41" s="33"/>
      <c r="M41" s="33"/>
      <c r="N41" s="22"/>
      <c r="O41" s="22"/>
      <c r="P41" s="22"/>
    </row>
    <row r="48" spans="1:16" ht="31.5" customHeight="1" x14ac:dyDescent="0.25">
      <c r="A48" s="16"/>
      <c r="B48" s="17"/>
      <c r="C48" s="18"/>
      <c r="D48" s="16"/>
      <c r="E48" s="17"/>
      <c r="F48" s="18"/>
      <c r="G48" s="19"/>
      <c r="H48" s="20"/>
      <c r="I48" s="20"/>
      <c r="J48" s="20"/>
      <c r="K48" s="20"/>
      <c r="L48" s="20"/>
      <c r="M48" s="20"/>
      <c r="N48" s="21"/>
      <c r="O48" s="22"/>
      <c r="P48" s="21"/>
    </row>
    <row r="52" spans="1:16" ht="31.5" customHeight="1" x14ac:dyDescent="0.25">
      <c r="A52" s="31"/>
      <c r="B52" s="32"/>
      <c r="C52" s="30"/>
      <c r="D52" s="31"/>
      <c r="E52" s="32"/>
      <c r="F52" s="30"/>
      <c r="G52" s="22"/>
      <c r="H52" s="33"/>
      <c r="I52" s="33"/>
      <c r="J52" s="33"/>
      <c r="K52" s="33"/>
      <c r="L52" s="33"/>
      <c r="M52" s="33"/>
      <c r="N52" s="22"/>
      <c r="O52" s="22"/>
      <c r="P52" s="22"/>
    </row>
    <row r="67" ht="31.5" customHeight="1" x14ac:dyDescent="0.25"/>
    <row r="68" ht="31.5" customHeight="1" x14ac:dyDescent="0.25"/>
  </sheetData>
  <mergeCells count="5">
    <mergeCell ref="B6:C6"/>
    <mergeCell ref="D6:T6"/>
    <mergeCell ref="A1:T3"/>
    <mergeCell ref="A4:T4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G#3 MAQUINARIA LAMINATI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Hellrider</dc:creator>
  <cp:lastModifiedBy>DavidG</cp:lastModifiedBy>
  <dcterms:created xsi:type="dcterms:W3CDTF">2022-07-30T20:53:54Z</dcterms:created>
  <dcterms:modified xsi:type="dcterms:W3CDTF">2023-01-11T00:05:03Z</dcterms:modified>
</cp:coreProperties>
</file>