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#6 MAQUINARIA LAMINATI" sheetId="1" r:id="rId4"/>
  </sheets>
  <definedNames/>
  <calcPr/>
  <extLst>
    <ext uri="GoogleSheetsCustomDataVersion1">
      <go:sheetsCustomData xmlns:go="http://customooxmlschemas.google.com/" r:id="rId5" roundtripDataSignature="AMtx7miXk2Ozeq19M6mDc9dnFZdKK6Otig=="/>
    </ext>
  </extLst>
</workbook>
</file>

<file path=xl/sharedStrings.xml><?xml version="1.0" encoding="utf-8"?>
<sst xmlns="http://schemas.openxmlformats.org/spreadsheetml/2006/main" count="85" uniqueCount="67">
  <si>
    <r>
      <rPr>
        <rFont val="Calibri"/>
        <b/>
        <color theme="1"/>
        <sz val="12.0"/>
      </rPr>
      <t xml:space="preserve">INVENTARIO FÍSICO* - ATU ARTICULOS DE ACERO S.A
DEPARTAMENTO: </t>
    </r>
    <r>
      <rPr>
        <rFont val="Calibri"/>
        <b/>
        <color theme="1"/>
        <sz val="18.0"/>
      </rPr>
      <t>MAQUINARIA LAMINATTI</t>
    </r>
  </si>
  <si>
    <t>TABLA DE VALORACION</t>
  </si>
  <si>
    <t xml:space="preserve">  GRUPO#06</t>
  </si>
  <si>
    <t>PEGADORA MULTIPLE,   PERFORADORA VERTICAL,  ENCHAPADORA DE MADERA (STEFANI) Y UPS PARA STEFANI</t>
  </si>
  <si>
    <t>#</t>
  </si>
  <si>
    <t>CODIGO</t>
  </si>
  <si>
    <t>CLASE</t>
  </si>
  <si>
    <t>CANT.</t>
  </si>
  <si>
    <t>NOMBRE</t>
  </si>
  <si>
    <t>MARCA</t>
  </si>
  <si>
    <t xml:space="preserve">MODELO </t>
  </si>
  <si>
    <t>SERIE</t>
  </si>
  <si>
    <t>CAPACIDAD</t>
  </si>
  <si>
    <t>AÑO DE FABRICA</t>
  </si>
  <si>
    <t>V/ UNIT.DE MERCADO</t>
  </si>
  <si>
    <t>V/ TOTAL DE MERCADO</t>
  </si>
  <si>
    <t>EDAD años</t>
  </si>
  <si>
    <t>VIDA UTIL años</t>
  </si>
  <si>
    <t>VIDA RESIDUAL años</t>
  </si>
  <si>
    <t>VALOR MINIMO DE REMATE</t>
  </si>
  <si>
    <t>NUEVO VALOR MINIMO DE REMATE CON DESCUENTO DEL 25%</t>
  </si>
  <si>
    <t>ESTADO</t>
  </si>
  <si>
    <t>MQL018</t>
  </si>
  <si>
    <t>MAQUINARIA</t>
  </si>
  <si>
    <t xml:space="preserve">PERFORADORA VERTICAL </t>
  </si>
  <si>
    <t>ELTE</t>
  </si>
  <si>
    <t>PE210/2</t>
  </si>
  <si>
    <t>055 KW</t>
  </si>
  <si>
    <t>S/N</t>
  </si>
  <si>
    <t>REGULAR</t>
  </si>
  <si>
    <t>MQL022</t>
  </si>
  <si>
    <t xml:space="preserve">ENCHAPADORA DE MADERA </t>
  </si>
  <si>
    <t>STEFANI</t>
  </si>
  <si>
    <t>SOLUTION MD</t>
  </si>
  <si>
    <t>AH/006104</t>
  </si>
  <si>
    <t xml:space="preserve"> -</t>
  </si>
  <si>
    <t>MQL023</t>
  </si>
  <si>
    <t>SISTEMA DE EXTRACCION DE AIRE CON CABINA CON FILTROS</t>
  </si>
  <si>
    <t>CORAL</t>
  </si>
  <si>
    <t>B16002724 471</t>
  </si>
  <si>
    <t>1A259232</t>
  </si>
  <si>
    <t>3,5 KW</t>
  </si>
  <si>
    <t>MQL052</t>
  </si>
  <si>
    <t>UPS INDUSTRIAL (PARA MAQ, STEFANI)</t>
  </si>
  <si>
    <t>TRIPP LITE STEFANI</t>
  </si>
  <si>
    <t>SU-2K3/3</t>
  </si>
  <si>
    <t>DGPS6077</t>
  </si>
  <si>
    <t>20.000 VA</t>
  </si>
  <si>
    <t xml:space="preserve">TOTALES </t>
  </si>
  <si>
    <t>GRUPO#6.1</t>
  </si>
  <si>
    <t>DETALLE DEL PRODUCTO</t>
  </si>
  <si>
    <t>CANTIDAD</t>
  </si>
  <si>
    <t>UNIDADES</t>
  </si>
  <si>
    <t xml:space="preserve">ESTADO </t>
  </si>
  <si>
    <t>EDAD</t>
  </si>
  <si>
    <t xml:space="preserve">VIDA UTIL </t>
  </si>
  <si>
    <t>VIDA RESIDUAL</t>
  </si>
  <si>
    <t>LT206</t>
  </si>
  <si>
    <t xml:space="preserve">REPUESTO STEFANI </t>
  </si>
  <si>
    <t>UND</t>
  </si>
  <si>
    <t>DESCONOCIDO</t>
  </si>
  <si>
    <t>LT213</t>
  </si>
  <si>
    <t xml:space="preserve">REPUESTOS DE MQUINAS  VENTURE, ESTEFANI, WEEKE, IMA </t>
  </si>
  <si>
    <t>LT207</t>
  </si>
  <si>
    <t>REPUESTOS VARIOS ELECTRÓNICOS, FUSIBLES, CONTACTORES, RELE Y BREAKE</t>
  </si>
  <si>
    <t>GRUPO #6</t>
  </si>
  <si>
    <t>TOTALES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</si>
</sst>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[$$-300A]\ #,##0.00"/>
    <numFmt numFmtId="165" formatCode="&quot;$&quot;#,##0.00"/>
    <numFmt numFmtId="166" formatCode="[$$-300A]#,##0.00"/>
    <numFmt numFmtId="167" formatCode="_ * #,##0.00_ ;_ * \-#,##0.00_ ;_ * &quot;-&quot;??_ ;_ @_ "/>
  </numFmts>
  <fonts count="24">
    <font>
      <sz val="11.0"/>
      <color theme="1"/>
      <name val="Calibri"/>
      <scheme val="minor"/>
    </font>
    <font>
      <b/>
      <sz val="12.0"/>
      <color theme="1"/>
      <name val="Calibri"/>
    </font>
    <font/>
    <font>
      <sz val="12.0"/>
      <color rgb="FF000000"/>
      <name val="Calibri"/>
    </font>
    <font>
      <b/>
      <sz val="20.0"/>
      <color rgb="FF000000"/>
      <name val="Calibri"/>
    </font>
    <font>
      <sz val="9.0"/>
      <color rgb="FF000000"/>
      <name val="Tahoma"/>
    </font>
    <font>
      <b/>
      <sz val="9.0"/>
      <color rgb="FF000000"/>
      <name val="Tahoma"/>
    </font>
    <font>
      <b/>
      <sz val="10.0"/>
      <color rgb="FF000000"/>
      <name val="Arial"/>
    </font>
    <font>
      <strike/>
      <sz val="9.0"/>
      <color rgb="FF000000"/>
      <name val="Tahoma"/>
    </font>
    <font>
      <b/>
      <sz val="9.0"/>
      <color theme="1"/>
      <name val="Tahoma"/>
    </font>
    <font>
      <strike/>
      <sz val="11.0"/>
      <color theme="1"/>
      <name val="Calibri"/>
    </font>
    <font>
      <b/>
      <sz val="14.0"/>
      <color rgb="FF000000"/>
      <name val="Tahoma"/>
    </font>
    <font>
      <b/>
      <strike/>
      <sz val="14.0"/>
      <color rgb="FF000000"/>
      <name val="Calibri"/>
    </font>
    <font>
      <sz val="10.0"/>
      <color rgb="FF000000"/>
      <name val="Calibri"/>
    </font>
    <font>
      <strike/>
      <sz val="10.0"/>
      <color rgb="FF000000"/>
      <name val="Calibri"/>
    </font>
    <font>
      <b/>
      <sz val="10.0"/>
      <color rgb="FF000000"/>
      <name val="Tahoma"/>
    </font>
    <font>
      <b/>
      <strike/>
      <sz val="10.0"/>
      <color rgb="FF000000"/>
      <name val="Tahoma"/>
    </font>
    <font>
      <b/>
      <sz val="10.0"/>
      <color theme="1"/>
      <name val="Tahoma"/>
    </font>
    <font>
      <b/>
      <sz val="12.0"/>
      <color rgb="FF000000"/>
      <name val="Tahoma"/>
    </font>
    <font>
      <b/>
      <strike/>
      <sz val="12.0"/>
      <color rgb="FF000000"/>
      <name val="Tahoma"/>
    </font>
    <font>
      <b/>
      <sz val="14.0"/>
      <color rgb="FF000000"/>
      <name val="Calibri"/>
    </font>
    <font>
      <b/>
      <sz val="14.0"/>
      <color theme="1"/>
      <name val="Calibri"/>
    </font>
    <font>
      <b/>
      <sz val="12.0"/>
      <color rgb="FF000000"/>
      <name val="Calibri"/>
    </font>
    <font>
      <b/>
      <sz val="9.0"/>
      <color rgb="FF000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4BAC3"/>
        <bgColor rgb="FFB4BAC3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32">
    <border/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AAAAAA"/>
      </right>
      <bottom style="thin">
        <color rgb="FFAAAAAA"/>
      </bottom>
    </border>
    <border>
      <left style="thin">
        <color rgb="FFAAAAAA"/>
      </left>
      <right style="thin">
        <color rgb="FFAAAAAA"/>
      </right>
      <bottom style="thin">
        <color rgb="FFAAAAAA"/>
      </bottom>
    </border>
    <border>
      <left style="thin">
        <color rgb="FFAAAAAA"/>
      </left>
      <right style="thin">
        <color rgb="FF000000"/>
      </right>
      <bottom style="thin">
        <color rgb="FFAAAAAA"/>
      </bottom>
    </border>
    <border>
      <left style="thin">
        <color rgb="FF000000"/>
      </left>
      <bottom style="thin">
        <color rgb="FFAAAAAA"/>
      </bottom>
    </border>
  </borders>
  <cellStyleXfs count="1">
    <xf borderId="0" fillId="0" fontId="0" numFmtId="0" applyAlignment="1" applyFont="1"/>
  </cellStyleXfs>
  <cellXfs count="130">
    <xf borderId="0" fillId="0" fontId="0" numFmtId="0" xfId="0" applyAlignment="1" applyFont="1">
      <alignment readingOrder="0" shrinkToFit="0" vertical="bottom" wrapText="0"/>
    </xf>
    <xf borderId="1" fillId="2" fontId="1" numFmtId="49" xfId="0" applyAlignment="1" applyBorder="1" applyFill="1" applyFont="1" applyNumberForma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0" fillId="0" fontId="4" numFmtId="49" xfId="0" applyAlignment="1" applyFont="1" applyNumberFormat="1">
      <alignment horizontal="center"/>
    </xf>
    <xf borderId="0" fillId="0" fontId="4" numFmtId="0" xfId="0" applyAlignment="1" applyFont="1">
      <alignment horizontal="center"/>
    </xf>
    <xf borderId="0" fillId="0" fontId="5" numFmtId="0" xfId="0" applyAlignment="1" applyFont="1">
      <alignment horizontal="center"/>
    </xf>
    <xf borderId="0" fillId="0" fontId="1" numFmtId="0" xfId="0" applyAlignment="1" applyFont="1">
      <alignment horizontal="left" vertical="center"/>
    </xf>
    <xf borderId="9" fillId="0" fontId="6" numFmtId="0" xfId="0" applyAlignment="1" applyBorder="1" applyFont="1">
      <alignment horizontal="center" vertical="center"/>
    </xf>
    <xf borderId="9" fillId="0" fontId="2" numFmtId="0" xfId="0" applyBorder="1" applyFont="1"/>
    <xf borderId="0" fillId="0" fontId="5" numFmtId="49" xfId="0" applyAlignment="1" applyFont="1" applyNumberFormat="1">
      <alignment horizontal="center"/>
    </xf>
    <xf borderId="0" fillId="0" fontId="5" numFmtId="4" xfId="0" applyAlignment="1" applyFont="1" applyNumberFormat="1">
      <alignment horizontal="center" vertical="center"/>
    </xf>
    <xf borderId="0" fillId="0" fontId="5" numFmtId="0" xfId="0" applyAlignment="1" applyFont="1">
      <alignment horizontal="center" vertical="center"/>
    </xf>
    <xf borderId="0" fillId="0" fontId="5" numFmtId="1" xfId="0" applyAlignment="1" applyFont="1" applyNumberFormat="1">
      <alignment horizontal="center" vertical="center"/>
    </xf>
    <xf borderId="0" fillId="0" fontId="5" numFmtId="49" xfId="0" applyAlignment="1" applyFont="1" applyNumberFormat="1">
      <alignment horizontal="center" vertical="center"/>
    </xf>
    <xf borderId="10" fillId="3" fontId="6" numFmtId="49" xfId="0" applyAlignment="1" applyBorder="1" applyFill="1" applyFont="1" applyNumberFormat="1">
      <alignment horizontal="center" shrinkToFit="0" vertical="center" wrapText="1"/>
    </xf>
    <xf borderId="11" fillId="3" fontId="6" numFmtId="49" xfId="0" applyAlignment="1" applyBorder="1" applyFont="1" applyNumberFormat="1">
      <alignment horizontal="center" shrinkToFit="0" vertical="center" wrapText="1"/>
    </xf>
    <xf borderId="11" fillId="3" fontId="7" numFmtId="49" xfId="0" applyAlignment="1" applyBorder="1" applyFont="1" applyNumberFormat="1">
      <alignment horizontal="center" shrinkToFit="0" vertical="center" wrapText="1"/>
    </xf>
    <xf borderId="12" fillId="4" fontId="6" numFmtId="0" xfId="0" applyAlignment="1" applyBorder="1" applyFill="1" applyFont="1">
      <alignment horizontal="center" shrinkToFit="0" vertical="center" wrapText="1"/>
    </xf>
    <xf borderId="13" fillId="3" fontId="6" numFmtId="49" xfId="0" applyAlignment="1" applyBorder="1" applyFont="1" applyNumberFormat="1">
      <alignment horizontal="center" shrinkToFit="0" vertical="center" wrapText="1"/>
    </xf>
    <xf borderId="14" fillId="5" fontId="5" numFmtId="0" xfId="0" applyAlignment="1" applyBorder="1" applyFill="1" applyFont="1">
      <alignment horizontal="center" vertical="center"/>
    </xf>
    <xf borderId="13" fillId="5" fontId="5" numFmtId="49" xfId="0" applyAlignment="1" applyBorder="1" applyFont="1" applyNumberFormat="1">
      <alignment horizontal="center" vertical="center"/>
    </xf>
    <xf borderId="13" fillId="5" fontId="5" numFmtId="0" xfId="0" applyAlignment="1" applyBorder="1" applyFont="1">
      <alignment horizontal="center" vertical="center"/>
    </xf>
    <xf borderId="13" fillId="5" fontId="5" numFmtId="49" xfId="0" applyAlignment="1" applyBorder="1" applyFont="1" applyNumberFormat="1">
      <alignment shrinkToFit="0" vertical="center" wrapText="1"/>
    </xf>
    <xf borderId="13" fillId="5" fontId="5" numFmtId="49" xfId="0" applyAlignment="1" applyBorder="1" applyFont="1" applyNumberFormat="1">
      <alignment vertical="center"/>
    </xf>
    <xf borderId="13" fillId="5" fontId="5" numFmtId="4" xfId="0" applyAlignment="1" applyBorder="1" applyFont="1" applyNumberFormat="1">
      <alignment horizontal="center" vertical="center"/>
    </xf>
    <xf borderId="13" fillId="5" fontId="5" numFmtId="1" xfId="0" applyAlignment="1" applyBorder="1" applyFont="1" applyNumberFormat="1">
      <alignment horizontal="center" vertical="center"/>
    </xf>
    <xf borderId="15" fillId="5" fontId="8" numFmtId="4" xfId="0" applyAlignment="1" applyBorder="1" applyFont="1" applyNumberFormat="1">
      <alignment horizontal="center" vertical="center"/>
    </xf>
    <xf borderId="12" fillId="4" fontId="9" numFmtId="164" xfId="0" applyAlignment="1" applyBorder="1" applyFont="1" applyNumberFormat="1">
      <alignment shrinkToFit="0" vertical="center" wrapText="1"/>
    </xf>
    <xf borderId="14" fillId="5" fontId="5" numFmtId="0" xfId="0" applyAlignment="1" applyBorder="1" applyFont="1">
      <alignment horizontal="center"/>
    </xf>
    <xf borderId="13" fillId="5" fontId="5" numFmtId="49" xfId="0" applyAlignment="1" applyBorder="1" applyFont="1" applyNumberFormat="1">
      <alignment horizontal="center"/>
    </xf>
    <xf borderId="13" fillId="5" fontId="5" numFmtId="0" xfId="0" applyAlignment="1" applyBorder="1" applyFont="1">
      <alignment horizontal="center"/>
    </xf>
    <xf borderId="13" fillId="5" fontId="5" numFmtId="49" xfId="0" applyAlignment="1" applyBorder="1" applyFont="1" applyNumberFormat="1">
      <alignment shrinkToFit="0" wrapText="1"/>
    </xf>
    <xf borderId="13" fillId="5" fontId="5" numFmtId="49" xfId="0" applyBorder="1" applyFont="1" applyNumberFormat="1"/>
    <xf borderId="16" fillId="5" fontId="5" numFmtId="49" xfId="0" applyAlignment="1" applyBorder="1" applyFont="1" applyNumberFormat="1">
      <alignment horizontal="center" vertical="center"/>
    </xf>
    <xf borderId="17" fillId="5" fontId="5" numFmtId="0" xfId="0" applyAlignment="1" applyBorder="1" applyFont="1">
      <alignment horizontal="center"/>
    </xf>
    <xf borderId="18" fillId="5" fontId="5" numFmtId="49" xfId="0" applyAlignment="1" applyBorder="1" applyFont="1" applyNumberFormat="1">
      <alignment horizontal="center"/>
    </xf>
    <xf borderId="18" fillId="5" fontId="5" numFmtId="0" xfId="0" applyAlignment="1" applyBorder="1" applyFont="1">
      <alignment horizontal="center"/>
    </xf>
    <xf borderId="18" fillId="5" fontId="5" numFmtId="49" xfId="0" applyAlignment="1" applyBorder="1" applyFont="1" applyNumberFormat="1">
      <alignment shrinkToFit="0" wrapText="1"/>
    </xf>
    <xf borderId="18" fillId="5" fontId="5" numFmtId="49" xfId="0" applyBorder="1" applyFont="1" applyNumberFormat="1"/>
    <xf borderId="18" fillId="5" fontId="5" numFmtId="4" xfId="0" applyAlignment="1" applyBorder="1" applyFont="1" applyNumberFormat="1">
      <alignment horizontal="center" vertical="center"/>
    </xf>
    <xf borderId="18" fillId="5" fontId="5" numFmtId="1" xfId="0" applyAlignment="1" applyBorder="1" applyFont="1" applyNumberFormat="1">
      <alignment horizontal="center" vertical="center"/>
    </xf>
    <xf borderId="18" fillId="5" fontId="5" numFmtId="0" xfId="0" applyAlignment="1" applyBorder="1" applyFont="1">
      <alignment horizontal="center" vertical="center"/>
    </xf>
    <xf borderId="19" fillId="5" fontId="8" numFmtId="4" xfId="0" applyAlignment="1" applyBorder="1" applyFont="1" applyNumberFormat="1">
      <alignment horizontal="center" vertical="center"/>
    </xf>
    <xf borderId="18" fillId="5" fontId="5" numFmtId="49" xfId="0" applyAlignment="1" applyBorder="1" applyFont="1" applyNumberFormat="1">
      <alignment horizontal="center" vertical="center"/>
    </xf>
    <xf borderId="0" fillId="0" fontId="10" numFmtId="0" xfId="0" applyFont="1"/>
    <xf borderId="20" fillId="6" fontId="11" numFmtId="0" xfId="0" applyAlignment="1" applyBorder="1" applyFill="1" applyFont="1">
      <alignment horizontal="center"/>
    </xf>
    <xf borderId="21" fillId="6" fontId="11" numFmtId="49" xfId="0" applyAlignment="1" applyBorder="1" applyFont="1" applyNumberFormat="1">
      <alignment horizontal="center"/>
    </xf>
    <xf borderId="21" fillId="6" fontId="11" numFmtId="0" xfId="0" applyAlignment="1" applyBorder="1" applyFont="1">
      <alignment horizontal="center"/>
    </xf>
    <xf borderId="21" fillId="6" fontId="11" numFmtId="49" xfId="0" applyAlignment="1" applyBorder="1" applyFont="1" applyNumberFormat="1">
      <alignment shrinkToFit="0" wrapText="1"/>
    </xf>
    <xf borderId="21" fillId="6" fontId="11" numFmtId="49" xfId="0" applyBorder="1" applyFont="1" applyNumberFormat="1"/>
    <xf borderId="21" fillId="6" fontId="11" numFmtId="4" xfId="0" applyAlignment="1" applyBorder="1" applyFont="1" applyNumberFormat="1">
      <alignment horizontal="center" vertical="center"/>
    </xf>
    <xf borderId="21" fillId="6" fontId="11" numFmtId="1" xfId="0" applyAlignment="1" applyBorder="1" applyFont="1" applyNumberFormat="1">
      <alignment horizontal="center" vertical="center"/>
    </xf>
    <xf borderId="21" fillId="6" fontId="11" numFmtId="0" xfId="0" applyAlignment="1" applyBorder="1" applyFont="1">
      <alignment horizontal="center" vertical="center"/>
    </xf>
    <xf borderId="21" fillId="6" fontId="12" numFmtId="4" xfId="0" applyBorder="1" applyFont="1" applyNumberFormat="1"/>
    <xf borderId="22" fillId="6" fontId="11" numFmtId="49" xfId="0" applyAlignment="1" applyBorder="1" applyFont="1" applyNumberFormat="1">
      <alignment horizontal="center" vertical="center"/>
    </xf>
    <xf borderId="23" fillId="2" fontId="5" numFmtId="0" xfId="0" applyAlignment="1" applyBorder="1" applyFont="1">
      <alignment horizontal="center"/>
    </xf>
    <xf borderId="23" fillId="2" fontId="5" numFmtId="49" xfId="0" applyAlignment="1" applyBorder="1" applyFont="1" applyNumberFormat="1">
      <alignment horizontal="center"/>
    </xf>
    <xf borderId="23" fillId="2" fontId="5" numFmtId="49" xfId="0" applyAlignment="1" applyBorder="1" applyFont="1" applyNumberFormat="1">
      <alignment shrinkToFit="0" wrapText="1"/>
    </xf>
    <xf borderId="23" fillId="2" fontId="5" numFmtId="49" xfId="0" applyBorder="1" applyFont="1" applyNumberFormat="1"/>
    <xf borderId="23" fillId="2" fontId="5" numFmtId="4" xfId="0" applyAlignment="1" applyBorder="1" applyFont="1" applyNumberFormat="1">
      <alignment horizontal="center" vertical="center"/>
    </xf>
    <xf borderId="23" fillId="2" fontId="5" numFmtId="0" xfId="0" applyAlignment="1" applyBorder="1" applyFont="1">
      <alignment horizontal="center" vertical="center"/>
    </xf>
    <xf borderId="23" fillId="2" fontId="5" numFmtId="1" xfId="0" applyAlignment="1" applyBorder="1" applyFont="1" applyNumberFormat="1">
      <alignment horizontal="center" vertical="center"/>
    </xf>
    <xf borderId="23" fillId="2" fontId="5" numFmtId="49" xfId="0" applyAlignment="1" applyBorder="1" applyFont="1" applyNumberFormat="1">
      <alignment horizontal="center" vertical="center"/>
    </xf>
    <xf borderId="9" fillId="0" fontId="6" numFmtId="49" xfId="0" applyAlignment="1" applyBorder="1" applyFont="1" applyNumberFormat="1">
      <alignment horizontal="center" vertical="center"/>
    </xf>
    <xf borderId="0" fillId="0" fontId="5" numFmtId="49" xfId="0" applyFont="1" applyNumberFormat="1"/>
    <xf borderId="0" fillId="0" fontId="13" numFmtId="165" xfId="0" applyAlignment="1" applyFont="1" applyNumberFormat="1">
      <alignment horizontal="center"/>
    </xf>
    <xf borderId="0" fillId="0" fontId="13" numFmtId="0" xfId="0" applyAlignment="1" applyFont="1">
      <alignment horizontal="center"/>
    </xf>
    <xf borderId="23" fillId="2" fontId="13" numFmtId="165" xfId="0" applyAlignment="1" applyBorder="1" applyFont="1" applyNumberFormat="1">
      <alignment horizontal="center" vertical="center"/>
    </xf>
    <xf borderId="10" fillId="3" fontId="7" numFmtId="49" xfId="0" applyAlignment="1" applyBorder="1" applyFont="1" applyNumberFormat="1">
      <alignment horizontal="center" shrinkToFit="0" vertical="center" wrapText="1"/>
    </xf>
    <xf borderId="13" fillId="5" fontId="13" numFmtId="165" xfId="0" applyAlignment="1" applyBorder="1" applyFont="1" applyNumberFormat="1">
      <alignment horizontal="center"/>
    </xf>
    <xf borderId="13" fillId="5" fontId="13" numFmtId="0" xfId="0" applyAlignment="1" applyBorder="1" applyFont="1">
      <alignment horizontal="center"/>
    </xf>
    <xf borderId="13" fillId="5" fontId="14" numFmtId="165" xfId="0" applyAlignment="1" applyBorder="1" applyFont="1" applyNumberFormat="1">
      <alignment horizontal="center" vertical="center"/>
    </xf>
    <xf borderId="13" fillId="5" fontId="13" numFmtId="165" xfId="0" applyAlignment="1" applyBorder="1" applyFont="1" applyNumberFormat="1">
      <alignment horizontal="center" vertical="center"/>
    </xf>
    <xf borderId="13" fillId="5" fontId="13" numFmtId="0" xfId="0" applyAlignment="1" applyBorder="1" applyFont="1">
      <alignment horizontal="center" vertical="center"/>
    </xf>
    <xf borderId="18" fillId="5" fontId="13" numFmtId="165" xfId="0" applyAlignment="1" applyBorder="1" applyFont="1" applyNumberFormat="1">
      <alignment horizontal="center" vertical="center"/>
    </xf>
    <xf borderId="18" fillId="5" fontId="13" numFmtId="0" xfId="0" applyAlignment="1" applyBorder="1" applyFont="1">
      <alignment horizontal="center" vertical="center"/>
    </xf>
    <xf borderId="18" fillId="5" fontId="14" numFmtId="165" xfId="0" applyAlignment="1" applyBorder="1" applyFont="1" applyNumberFormat="1">
      <alignment horizontal="center" vertical="center"/>
    </xf>
    <xf borderId="24" fillId="6" fontId="11" numFmtId="0" xfId="0" applyAlignment="1" applyBorder="1" applyFont="1">
      <alignment horizontal="center"/>
    </xf>
    <xf borderId="25" fillId="6" fontId="11" numFmtId="49" xfId="0" applyAlignment="1" applyBorder="1" applyFont="1" applyNumberFormat="1">
      <alignment horizontal="center"/>
    </xf>
    <xf borderId="25" fillId="6" fontId="11" numFmtId="0" xfId="0" applyAlignment="1" applyBorder="1" applyFont="1">
      <alignment horizontal="center"/>
    </xf>
    <xf borderId="20" fillId="6" fontId="11" numFmtId="49" xfId="0" applyAlignment="1" applyBorder="1" applyFont="1" applyNumberFormat="1">
      <alignment shrinkToFit="0" wrapText="1"/>
    </xf>
    <xf borderId="21" fillId="6" fontId="15" numFmtId="4" xfId="0" applyAlignment="1" applyBorder="1" applyFont="1" applyNumberFormat="1">
      <alignment horizontal="center" vertical="center"/>
    </xf>
    <xf borderId="21" fillId="6" fontId="15" numFmtId="49" xfId="0" applyAlignment="1" applyBorder="1" applyFont="1" applyNumberFormat="1">
      <alignment horizontal="center"/>
    </xf>
    <xf borderId="21" fillId="6" fontId="15" numFmtId="0" xfId="0" applyAlignment="1" applyBorder="1" applyFont="1">
      <alignment horizontal="center"/>
    </xf>
    <xf borderId="26" fillId="6" fontId="16" numFmtId="4" xfId="0" applyAlignment="1" applyBorder="1" applyFont="1" applyNumberFormat="1">
      <alignment horizontal="center" vertical="center"/>
    </xf>
    <xf borderId="12" fillId="6" fontId="17" numFmtId="164" xfId="0" applyAlignment="1" applyBorder="1" applyFont="1" applyNumberFormat="1">
      <alignment shrinkToFit="0" vertical="center" wrapText="1"/>
    </xf>
    <xf borderId="23" fillId="6" fontId="11" numFmtId="0" xfId="0" applyAlignment="1" applyBorder="1" applyFont="1">
      <alignment horizontal="center"/>
    </xf>
    <xf borderId="23" fillId="6" fontId="11" numFmtId="49" xfId="0" applyAlignment="1" applyBorder="1" applyFont="1" applyNumberFormat="1">
      <alignment horizontal="center"/>
    </xf>
    <xf borderId="21" fillId="6" fontId="18" numFmtId="4" xfId="0" applyAlignment="1" applyBorder="1" applyFont="1" applyNumberFormat="1">
      <alignment horizontal="center" vertical="center"/>
    </xf>
    <xf borderId="21" fillId="6" fontId="18" numFmtId="49" xfId="0" applyAlignment="1" applyBorder="1" applyFont="1" applyNumberFormat="1">
      <alignment horizontal="center"/>
    </xf>
    <xf borderId="21" fillId="6" fontId="18" numFmtId="0" xfId="0" applyAlignment="1" applyBorder="1" applyFont="1">
      <alignment horizontal="center"/>
    </xf>
    <xf borderId="26" fillId="6" fontId="19" numFmtId="4" xfId="0" applyAlignment="1" applyBorder="1" applyFont="1" applyNumberFormat="1">
      <alignment horizontal="center" vertical="center"/>
    </xf>
    <xf borderId="12" fillId="6" fontId="9" numFmtId="164" xfId="0" applyAlignment="1" applyBorder="1" applyFont="1" applyNumberFormat="1">
      <alignment shrinkToFit="0" vertical="center" wrapText="1"/>
    </xf>
    <xf borderId="23" fillId="6" fontId="20" numFmtId="0" xfId="0" applyBorder="1" applyFont="1"/>
    <xf borderId="20" fillId="5" fontId="20" numFmtId="0" xfId="0" applyBorder="1" applyFont="1"/>
    <xf borderId="21" fillId="5" fontId="20" numFmtId="0" xfId="0" applyBorder="1" applyFont="1"/>
    <xf borderId="21" fillId="5" fontId="11" numFmtId="49" xfId="0" applyAlignment="1" applyBorder="1" applyFont="1" applyNumberFormat="1">
      <alignment horizontal="center"/>
    </xf>
    <xf borderId="21" fillId="5" fontId="20" numFmtId="4" xfId="0" applyBorder="1" applyFont="1" applyNumberFormat="1"/>
    <xf borderId="26" fillId="5" fontId="12" numFmtId="4" xfId="0" applyBorder="1" applyFont="1" applyNumberFormat="1"/>
    <xf borderId="12" fillId="4" fontId="21" numFmtId="164" xfId="0" applyAlignment="1" applyBorder="1" applyFont="1" applyNumberFormat="1">
      <alignment shrinkToFit="0" vertical="center" wrapText="1"/>
    </xf>
    <xf borderId="0" fillId="0" fontId="20" numFmtId="0" xfId="0" applyFont="1"/>
    <xf borderId="0" fillId="0" fontId="11" numFmtId="49" xfId="0" applyAlignment="1" applyFont="1" applyNumberFormat="1">
      <alignment horizontal="center"/>
    </xf>
    <xf borderId="0" fillId="0" fontId="20" numFmtId="166" xfId="0" applyFont="1" applyNumberFormat="1"/>
    <xf borderId="0" fillId="0" fontId="20" numFmtId="4" xfId="0" applyFont="1" applyNumberFormat="1"/>
    <xf borderId="0" fillId="0" fontId="18" numFmtId="0" xfId="0" applyAlignment="1" applyFont="1">
      <alignment horizontal="center"/>
    </xf>
    <xf borderId="0" fillId="0" fontId="18" numFmtId="49" xfId="0" applyAlignment="1" applyFont="1" applyNumberFormat="1">
      <alignment horizontal="center"/>
    </xf>
    <xf borderId="0" fillId="0" fontId="18" numFmtId="49" xfId="0" applyAlignment="1" applyFont="1" applyNumberFormat="1">
      <alignment shrinkToFit="0" wrapText="1"/>
    </xf>
    <xf borderId="0" fillId="0" fontId="18" numFmtId="49" xfId="0" applyFont="1" applyNumberFormat="1"/>
    <xf borderId="0" fillId="0" fontId="18" numFmtId="4" xfId="0" applyAlignment="1" applyFont="1" applyNumberFormat="1">
      <alignment horizontal="center" vertical="center"/>
    </xf>
    <xf borderId="0" fillId="0" fontId="18" numFmtId="0" xfId="0" applyAlignment="1" applyFont="1">
      <alignment horizontal="center" vertical="center"/>
    </xf>
    <xf borderId="0" fillId="0" fontId="18" numFmtId="1" xfId="0" applyAlignment="1" applyFont="1" applyNumberFormat="1">
      <alignment horizontal="center" vertical="center"/>
    </xf>
    <xf borderId="0" fillId="0" fontId="22" numFmtId="4" xfId="0" applyFont="1" applyNumberFormat="1"/>
    <xf borderId="0" fillId="0" fontId="18" numFmtId="49" xfId="0" applyAlignment="1" applyFont="1" applyNumberFormat="1">
      <alignment horizontal="center" vertical="center"/>
    </xf>
    <xf borderId="27" fillId="3" fontId="5" numFmtId="49" xfId="0" applyAlignment="1" applyBorder="1" applyFont="1" applyNumberFormat="1">
      <alignment horizontal="center" shrinkToFit="0" vertical="center" wrapText="1"/>
    </xf>
    <xf borderId="16" fillId="3" fontId="6" numFmtId="4" xfId="0" applyAlignment="1" applyBorder="1" applyFont="1" applyNumberFormat="1">
      <alignment horizontal="center" vertical="center"/>
    </xf>
    <xf borderId="28" fillId="0" fontId="23" numFmtId="0" xfId="0" applyBorder="1" applyFont="1"/>
    <xf borderId="29" fillId="0" fontId="23" numFmtId="0" xfId="0" applyBorder="1" applyFont="1"/>
    <xf borderId="30" fillId="0" fontId="23" numFmtId="0" xfId="0" applyBorder="1" applyFont="1"/>
    <xf borderId="31" fillId="0" fontId="3" numFmtId="0" xfId="0" applyBorder="1" applyFont="1"/>
    <xf borderId="0" fillId="0" fontId="3" numFmtId="167" xfId="0" applyFont="1" applyNumberFormat="1"/>
    <xf borderId="0" fillId="0" fontId="6" numFmtId="49" xfId="0" applyFont="1" applyNumberFormat="1"/>
    <xf borderId="23" fillId="2" fontId="13" numFmtId="0" xfId="0" applyAlignment="1" applyBorder="1" applyFont="1">
      <alignment horizontal="center" vertical="center"/>
    </xf>
    <xf borderId="23" fillId="2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43"/>
    <col customWidth="1" min="2" max="2" width="9.29"/>
    <col customWidth="1" min="3" max="3" width="19.14"/>
    <col customWidth="1" min="4" max="4" width="9.0"/>
    <col customWidth="1" min="5" max="5" width="39.71"/>
    <col customWidth="1" min="6" max="6" width="17.29"/>
    <col customWidth="1" min="7" max="7" width="28.86"/>
    <col customWidth="1" min="8" max="8" width="17.14"/>
    <col customWidth="1" min="9" max="9" width="16.43"/>
    <col customWidth="1" min="10" max="10" width="8.71"/>
    <col customWidth="1" min="11" max="11" width="13.71"/>
    <col customWidth="1" min="12" max="12" width="17.0"/>
    <col customWidth="1" min="13" max="13" width="20.86"/>
    <col customWidth="1" min="14" max="14" width="9.14"/>
    <col customWidth="1" min="15" max="15" width="7.57"/>
    <col customWidth="1" min="16" max="16" width="14.71"/>
    <col customWidth="1" min="17" max="17" width="17.57"/>
    <col customWidth="1" min="18" max="18" width="12.0"/>
    <col customWidth="1" min="19" max="19" width="5.14"/>
    <col customWidth="1" min="20" max="20" width="17.43"/>
    <col customWidth="1" min="21" max="26" width="12.43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4"/>
      <c r="V1" s="4"/>
      <c r="W1" s="4"/>
      <c r="X1" s="4"/>
      <c r="Y1" s="4"/>
      <c r="Z1" s="4"/>
    </row>
    <row r="2" ht="16.5" customHeight="1">
      <c r="A2" s="5"/>
      <c r="T2" s="6"/>
      <c r="U2" s="4"/>
      <c r="V2" s="4"/>
      <c r="W2" s="4"/>
      <c r="X2" s="4"/>
      <c r="Y2" s="4"/>
      <c r="Z2" s="4"/>
    </row>
    <row r="3" ht="16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4"/>
      <c r="V3" s="4"/>
      <c r="W3" s="4"/>
      <c r="X3" s="4"/>
      <c r="Y3" s="4"/>
      <c r="Z3" s="4"/>
    </row>
    <row r="4" ht="25.5" customHeight="1">
      <c r="A4" s="10" t="s">
        <v>1</v>
      </c>
      <c r="U4" s="4"/>
      <c r="V4" s="4"/>
      <c r="W4" s="4"/>
      <c r="X4" s="4"/>
      <c r="Y4" s="4"/>
      <c r="Z4" s="4"/>
    </row>
    <row r="5" ht="25.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4"/>
      <c r="V5" s="4"/>
      <c r="W5" s="4"/>
      <c r="X5" s="4"/>
      <c r="Y5" s="4"/>
      <c r="Z5" s="4"/>
    </row>
    <row r="6" ht="23.25" customHeight="1">
      <c r="A6" s="12"/>
      <c r="B6" s="13" t="s">
        <v>2</v>
      </c>
      <c r="D6" s="14" t="s">
        <v>3</v>
      </c>
      <c r="E6" s="15"/>
      <c r="F6" s="15"/>
      <c r="G6" s="15"/>
      <c r="H6" s="15"/>
      <c r="I6" s="16"/>
      <c r="J6" s="12"/>
      <c r="K6" s="17"/>
      <c r="L6" s="18"/>
      <c r="M6" s="18"/>
      <c r="N6" s="18"/>
      <c r="O6" s="19"/>
      <c r="P6" s="18"/>
      <c r="Q6" s="18"/>
      <c r="R6" s="18"/>
      <c r="S6" s="18"/>
      <c r="T6" s="17"/>
      <c r="U6" s="20"/>
      <c r="V6" s="4"/>
      <c r="W6" s="4"/>
      <c r="X6" s="4"/>
      <c r="Y6" s="4"/>
      <c r="Z6" s="4"/>
    </row>
    <row r="7" ht="15.75" customHeight="1">
      <c r="A7" s="21" t="s">
        <v>4</v>
      </c>
      <c r="B7" s="22" t="s">
        <v>5</v>
      </c>
      <c r="C7" s="22" t="s">
        <v>6</v>
      </c>
      <c r="D7" s="22" t="s">
        <v>7</v>
      </c>
      <c r="E7" s="22" t="s">
        <v>8</v>
      </c>
      <c r="F7" s="22" t="s">
        <v>9</v>
      </c>
      <c r="G7" s="22" t="s">
        <v>10</v>
      </c>
      <c r="H7" s="22" t="s">
        <v>11</v>
      </c>
      <c r="I7" s="22" t="s">
        <v>12</v>
      </c>
      <c r="J7" s="22" t="s">
        <v>13</v>
      </c>
      <c r="K7" s="23" t="s">
        <v>14</v>
      </c>
      <c r="L7" s="23" t="s">
        <v>15</v>
      </c>
      <c r="M7" s="22" t="s">
        <v>16</v>
      </c>
      <c r="N7" s="22" t="s">
        <v>17</v>
      </c>
      <c r="O7" s="22" t="s">
        <v>18</v>
      </c>
      <c r="P7" s="23" t="s">
        <v>19</v>
      </c>
      <c r="Q7" s="24" t="s">
        <v>20</v>
      </c>
      <c r="R7" s="25" t="s">
        <v>21</v>
      </c>
      <c r="S7" s="4"/>
      <c r="T7" s="4"/>
      <c r="U7" s="4"/>
      <c r="V7" s="4"/>
      <c r="W7" s="4"/>
      <c r="X7" s="4"/>
      <c r="Y7" s="4"/>
      <c r="Z7" s="4"/>
    </row>
    <row r="8" ht="27.0" customHeight="1">
      <c r="A8" s="26">
        <v>18.0</v>
      </c>
      <c r="B8" s="27" t="s">
        <v>22</v>
      </c>
      <c r="C8" s="27" t="s">
        <v>23</v>
      </c>
      <c r="D8" s="28">
        <v>1.0</v>
      </c>
      <c r="E8" s="29" t="s">
        <v>24</v>
      </c>
      <c r="F8" s="30" t="s">
        <v>25</v>
      </c>
      <c r="G8" s="30" t="s">
        <v>26</v>
      </c>
      <c r="H8" s="28">
        <v>1195.0</v>
      </c>
      <c r="I8" s="27" t="s">
        <v>27</v>
      </c>
      <c r="J8" s="27" t="s">
        <v>28</v>
      </c>
      <c r="K8" s="31">
        <v>10000.0</v>
      </c>
      <c r="L8" s="31">
        <f t="shared" ref="L8:L11" si="1">+D8*K8</f>
        <v>10000</v>
      </c>
      <c r="M8" s="32">
        <v>10.0</v>
      </c>
      <c r="N8" s="28">
        <v>15.0</v>
      </c>
      <c r="O8" s="32">
        <v>5.0</v>
      </c>
      <c r="P8" s="33">
        <v>4033.333333333333</v>
      </c>
      <c r="Q8" s="34">
        <f t="shared" ref="Q8:Q11" si="2">P8*75%</f>
        <v>3025</v>
      </c>
      <c r="R8" s="27" t="s">
        <v>29</v>
      </c>
      <c r="S8" s="4"/>
      <c r="T8" s="4"/>
      <c r="U8" s="4"/>
      <c r="V8" s="4"/>
      <c r="W8" s="4"/>
      <c r="X8" s="4"/>
      <c r="Y8" s="4"/>
      <c r="Z8" s="4"/>
    </row>
    <row r="9" ht="15.75" customHeight="1">
      <c r="A9" s="35">
        <v>22.0</v>
      </c>
      <c r="B9" s="36" t="s">
        <v>30</v>
      </c>
      <c r="C9" s="36" t="s">
        <v>23</v>
      </c>
      <c r="D9" s="37">
        <v>1.0</v>
      </c>
      <c r="E9" s="38" t="s">
        <v>31</v>
      </c>
      <c r="F9" s="39" t="s">
        <v>32</v>
      </c>
      <c r="G9" s="39" t="s">
        <v>33</v>
      </c>
      <c r="H9" s="36" t="s">
        <v>34</v>
      </c>
      <c r="I9" s="36" t="s">
        <v>35</v>
      </c>
      <c r="J9" s="37">
        <v>2016.0</v>
      </c>
      <c r="K9" s="31">
        <v>65000.0</v>
      </c>
      <c r="L9" s="31">
        <f t="shared" si="1"/>
        <v>65000</v>
      </c>
      <c r="M9" s="32">
        <v>5.0</v>
      </c>
      <c r="N9" s="28">
        <v>30.0</v>
      </c>
      <c r="O9" s="32">
        <v>25.0</v>
      </c>
      <c r="P9" s="33">
        <v>39216.66666666667</v>
      </c>
      <c r="Q9" s="34">
        <f t="shared" si="2"/>
        <v>29412.5</v>
      </c>
      <c r="R9" s="27" t="s">
        <v>29</v>
      </c>
      <c r="S9" s="4"/>
      <c r="T9" s="4"/>
      <c r="U9" s="4"/>
      <c r="V9" s="4"/>
      <c r="W9" s="4"/>
      <c r="X9" s="4"/>
      <c r="Y9" s="4"/>
      <c r="Z9" s="4"/>
    </row>
    <row r="10" ht="25.5" customHeight="1">
      <c r="A10" s="35">
        <v>23.0</v>
      </c>
      <c r="B10" s="36" t="s">
        <v>36</v>
      </c>
      <c r="C10" s="36" t="s">
        <v>23</v>
      </c>
      <c r="D10" s="37">
        <v>1.0</v>
      </c>
      <c r="E10" s="29" t="s">
        <v>37</v>
      </c>
      <c r="F10" s="39" t="s">
        <v>38</v>
      </c>
      <c r="G10" s="39" t="s">
        <v>39</v>
      </c>
      <c r="H10" s="36" t="s">
        <v>40</v>
      </c>
      <c r="I10" s="36" t="s">
        <v>41</v>
      </c>
      <c r="J10" s="37">
        <v>2016.0</v>
      </c>
      <c r="K10" s="31">
        <v>12500.0</v>
      </c>
      <c r="L10" s="31">
        <f t="shared" si="1"/>
        <v>12500</v>
      </c>
      <c r="M10" s="32">
        <v>5.0</v>
      </c>
      <c r="N10" s="28">
        <v>25.0</v>
      </c>
      <c r="O10" s="32">
        <v>20.0</v>
      </c>
      <c r="P10" s="33">
        <v>7375.0</v>
      </c>
      <c r="Q10" s="34">
        <f t="shared" si="2"/>
        <v>5531.25</v>
      </c>
      <c r="R10" s="40" t="s">
        <v>29</v>
      </c>
      <c r="S10" s="4"/>
      <c r="T10" s="4"/>
      <c r="U10" s="4"/>
      <c r="V10" s="4"/>
      <c r="W10" s="4"/>
      <c r="X10" s="4"/>
      <c r="Y10" s="4"/>
      <c r="Z10" s="4"/>
    </row>
    <row r="11" ht="21.0" customHeight="1">
      <c r="A11" s="41">
        <v>52.0</v>
      </c>
      <c r="B11" s="42" t="s">
        <v>42</v>
      </c>
      <c r="C11" s="42" t="s">
        <v>23</v>
      </c>
      <c r="D11" s="43">
        <v>1.0</v>
      </c>
      <c r="E11" s="44" t="s">
        <v>43</v>
      </c>
      <c r="F11" s="45" t="s">
        <v>44</v>
      </c>
      <c r="G11" s="45" t="s">
        <v>45</v>
      </c>
      <c r="H11" s="42" t="s">
        <v>46</v>
      </c>
      <c r="I11" s="42" t="s">
        <v>47</v>
      </c>
      <c r="J11" s="43">
        <v>2016.0</v>
      </c>
      <c r="K11" s="46">
        <v>12500.0</v>
      </c>
      <c r="L11" s="46">
        <f t="shared" si="1"/>
        <v>12500</v>
      </c>
      <c r="M11" s="47">
        <v>5.0</v>
      </c>
      <c r="N11" s="48">
        <v>20.0</v>
      </c>
      <c r="O11" s="47">
        <v>15.0</v>
      </c>
      <c r="P11" s="49">
        <v>7124.999999999999</v>
      </c>
      <c r="Q11" s="34">
        <f t="shared" si="2"/>
        <v>5343.75</v>
      </c>
      <c r="R11" s="50" t="s">
        <v>29</v>
      </c>
      <c r="S11" s="4"/>
      <c r="T11" s="4"/>
      <c r="U11" s="4"/>
      <c r="V11" s="4"/>
      <c r="W11" s="4"/>
      <c r="X11" s="4"/>
      <c r="Y11" s="4"/>
      <c r="Z11" s="4"/>
    </row>
    <row r="12" ht="21.0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1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9.5" customHeight="1">
      <c r="A13" s="52"/>
      <c r="B13" s="53"/>
      <c r="C13" s="53"/>
      <c r="D13" s="54"/>
      <c r="E13" s="55" t="s">
        <v>48</v>
      </c>
      <c r="F13" s="56"/>
      <c r="G13" s="56"/>
      <c r="H13" s="53"/>
      <c r="I13" s="53"/>
      <c r="J13" s="54"/>
      <c r="K13" s="57"/>
      <c r="L13" s="57">
        <f>SUM(L8:L11)</f>
        <v>100000</v>
      </c>
      <c r="M13" s="58"/>
      <c r="N13" s="59"/>
      <c r="O13" s="58"/>
      <c r="P13" s="60">
        <f>SUM(P8:P11)</f>
        <v>57750</v>
      </c>
      <c r="Q13" s="34">
        <f>P13*75%</f>
        <v>43312.5</v>
      </c>
      <c r="R13" s="61"/>
      <c r="S13" s="4"/>
      <c r="T13" s="4"/>
      <c r="U13" s="4"/>
      <c r="V13" s="4"/>
      <c r="W13" s="4"/>
      <c r="X13" s="4"/>
      <c r="Y13" s="4"/>
      <c r="Z13" s="4"/>
    </row>
    <row r="14" ht="21.0" customHeight="1">
      <c r="A14" s="62"/>
      <c r="B14" s="63"/>
      <c r="C14" s="63"/>
      <c r="D14" s="62"/>
      <c r="E14" s="64"/>
      <c r="F14" s="65"/>
      <c r="G14" s="65"/>
      <c r="H14" s="63"/>
      <c r="I14" s="63"/>
      <c r="J14" s="62"/>
      <c r="K14" s="66"/>
      <c r="L14" s="67"/>
      <c r="M14" s="67"/>
      <c r="N14" s="67"/>
      <c r="O14" s="68"/>
      <c r="P14" s="67"/>
      <c r="Q14" s="68"/>
      <c r="R14" s="67"/>
      <c r="S14" s="67"/>
      <c r="T14" s="66"/>
      <c r="U14" s="69"/>
      <c r="V14" s="4"/>
      <c r="W14" s="4"/>
      <c r="X14" s="4"/>
      <c r="Y14" s="4"/>
      <c r="Z14" s="4"/>
    </row>
    <row r="15" ht="31.5" customHeight="1">
      <c r="A15" s="70" t="s">
        <v>49</v>
      </c>
      <c r="B15" s="15"/>
      <c r="C15" s="71"/>
      <c r="D15" s="12"/>
      <c r="E15" s="16"/>
      <c r="F15" s="71"/>
      <c r="G15" s="72"/>
      <c r="H15" s="73"/>
      <c r="I15" s="73"/>
      <c r="J15" s="73"/>
      <c r="K15" s="73"/>
      <c r="L15" s="73"/>
      <c r="M15" s="73"/>
      <c r="N15" s="74"/>
      <c r="O15" s="74"/>
      <c r="P15" s="7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75" t="s">
        <v>4</v>
      </c>
      <c r="B16" s="23" t="s">
        <v>5</v>
      </c>
      <c r="C16" s="23" t="s">
        <v>50</v>
      </c>
      <c r="D16" s="23" t="s">
        <v>51</v>
      </c>
      <c r="E16" s="23" t="s">
        <v>52</v>
      </c>
      <c r="F16" s="23" t="s">
        <v>53</v>
      </c>
      <c r="G16" s="23" t="s">
        <v>14</v>
      </c>
      <c r="H16" s="23" t="s">
        <v>15</v>
      </c>
      <c r="I16" s="23" t="s">
        <v>54</v>
      </c>
      <c r="J16" s="23" t="s">
        <v>55</v>
      </c>
      <c r="K16" s="23" t="s">
        <v>56</v>
      </c>
      <c r="L16" s="23" t="s">
        <v>19</v>
      </c>
      <c r="M16" s="24" t="s">
        <v>20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31.5" customHeight="1">
      <c r="A17" s="35">
        <v>206.0</v>
      </c>
      <c r="B17" s="36" t="s">
        <v>57</v>
      </c>
      <c r="C17" s="39" t="s">
        <v>58</v>
      </c>
      <c r="D17" s="37">
        <v>70.0</v>
      </c>
      <c r="E17" s="36" t="s">
        <v>59</v>
      </c>
      <c r="F17" s="39" t="s">
        <v>60</v>
      </c>
      <c r="G17" s="76">
        <v>80.0</v>
      </c>
      <c r="H17" s="76">
        <f t="shared" ref="H17:H19" si="3">+D17*G17</f>
        <v>5600</v>
      </c>
      <c r="I17" s="77">
        <v>15.0</v>
      </c>
      <c r="J17" s="77">
        <v>20.0</v>
      </c>
      <c r="K17" s="77">
        <v>5.0</v>
      </c>
      <c r="L17" s="78">
        <v>2380.0000000000005</v>
      </c>
      <c r="M17" s="34">
        <f t="shared" ref="M17:M19" si="4">L17*75%</f>
        <v>1785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31.5" customHeight="1">
      <c r="A18" s="35">
        <v>213.0</v>
      </c>
      <c r="B18" s="36" t="s">
        <v>61</v>
      </c>
      <c r="C18" s="39" t="s">
        <v>62</v>
      </c>
      <c r="D18" s="37">
        <v>300.0</v>
      </c>
      <c r="E18" s="36" t="s">
        <v>59</v>
      </c>
      <c r="F18" s="39" t="s">
        <v>60</v>
      </c>
      <c r="G18" s="79">
        <v>28.0</v>
      </c>
      <c r="H18" s="79">
        <f t="shared" si="3"/>
        <v>8400</v>
      </c>
      <c r="I18" s="80">
        <v>15.0</v>
      </c>
      <c r="J18" s="80">
        <v>20.0</v>
      </c>
      <c r="K18" s="80">
        <v>5.0</v>
      </c>
      <c r="L18" s="78">
        <v>3570.0000000000005</v>
      </c>
      <c r="M18" s="34">
        <f t="shared" si="4"/>
        <v>2677.5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31.5" customHeight="1">
      <c r="A19" s="35">
        <v>207.0</v>
      </c>
      <c r="B19" s="36" t="s">
        <v>63</v>
      </c>
      <c r="C19" s="39" t="s">
        <v>64</v>
      </c>
      <c r="D19" s="37">
        <v>100.0</v>
      </c>
      <c r="E19" s="42" t="s">
        <v>59</v>
      </c>
      <c r="F19" s="45" t="s">
        <v>60</v>
      </c>
      <c r="G19" s="81">
        <v>28.0</v>
      </c>
      <c r="H19" s="81">
        <f t="shared" si="3"/>
        <v>2800</v>
      </c>
      <c r="I19" s="82">
        <v>15.0</v>
      </c>
      <c r="J19" s="82">
        <v>20.0</v>
      </c>
      <c r="K19" s="82">
        <v>5.0</v>
      </c>
      <c r="L19" s="83">
        <v>1190.0000000000002</v>
      </c>
      <c r="M19" s="34">
        <f t="shared" si="4"/>
        <v>892.5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31.5" customHeight="1">
      <c r="A20" s="84"/>
      <c r="B20" s="85"/>
      <c r="C20" s="85"/>
      <c r="D20" s="86"/>
      <c r="E20" s="87" t="s">
        <v>48</v>
      </c>
      <c r="F20" s="56"/>
      <c r="G20" s="56"/>
      <c r="H20" s="88">
        <f>SUM(H17:H19)</f>
        <v>16800</v>
      </c>
      <c r="I20" s="89"/>
      <c r="J20" s="90"/>
      <c r="K20" s="88"/>
      <c r="L20" s="91">
        <f t="shared" ref="L20:M20" si="5">SUM(L17:L19)</f>
        <v>7140</v>
      </c>
      <c r="M20" s="92">
        <f t="shared" si="5"/>
        <v>5355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31.5" customHeight="1">
      <c r="A21" s="93"/>
      <c r="B21" s="94"/>
      <c r="C21" s="85"/>
      <c r="D21" s="86"/>
      <c r="E21" s="55"/>
      <c r="F21" s="56"/>
      <c r="G21" s="56"/>
      <c r="H21" s="95"/>
      <c r="I21" s="96"/>
      <c r="J21" s="97"/>
      <c r="K21" s="95"/>
      <c r="L21" s="98"/>
      <c r="M21" s="99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22.5" customHeight="1">
      <c r="A22" s="100"/>
      <c r="B22" s="100"/>
      <c r="C22" s="101"/>
      <c r="D22" s="102"/>
      <c r="E22" s="103" t="s">
        <v>65</v>
      </c>
      <c r="F22" s="102"/>
      <c r="G22" s="103" t="s">
        <v>66</v>
      </c>
      <c r="H22" s="104">
        <f>+H20+L13</f>
        <v>116800</v>
      </c>
      <c r="I22" s="102"/>
      <c r="J22" s="102"/>
      <c r="K22" s="102"/>
      <c r="L22" s="105">
        <f>+L20+P13</f>
        <v>64890</v>
      </c>
      <c r="M22" s="106">
        <f>L22*75%</f>
        <v>48667.5</v>
      </c>
      <c r="N22" s="4"/>
      <c r="O22" s="4"/>
      <c r="P22" s="4"/>
      <c r="Q22" s="69"/>
      <c r="R22" s="4"/>
      <c r="S22" s="4"/>
      <c r="T22" s="4"/>
      <c r="U22" s="4"/>
      <c r="V22" s="4"/>
      <c r="W22" s="4"/>
      <c r="X22" s="4"/>
      <c r="Y22" s="4"/>
      <c r="Z22" s="4"/>
    </row>
    <row r="23" ht="22.5" customHeight="1">
      <c r="A23" s="107"/>
      <c r="B23" s="107"/>
      <c r="C23" s="107"/>
      <c r="D23" s="107"/>
      <c r="E23" s="108"/>
      <c r="F23" s="107"/>
      <c r="G23" s="107"/>
      <c r="H23" s="107"/>
      <c r="I23" s="107"/>
      <c r="J23" s="107"/>
      <c r="K23" s="107"/>
      <c r="L23" s="107"/>
      <c r="M23" s="109"/>
      <c r="N23" s="107"/>
      <c r="O23" s="110"/>
      <c r="P23" s="110"/>
      <c r="Q23" s="4"/>
      <c r="R23" s="4"/>
      <c r="S23" s="4"/>
      <c r="T23" s="4"/>
      <c r="U23" s="20"/>
      <c r="V23" s="4"/>
      <c r="W23" s="4"/>
      <c r="X23" s="4"/>
      <c r="Y23" s="4"/>
      <c r="Z23" s="4"/>
    </row>
    <row r="24" ht="15.75" customHeight="1">
      <c r="A24" s="111"/>
      <c r="B24" s="112"/>
      <c r="C24" s="112"/>
      <c r="D24" s="111"/>
      <c r="E24" s="113"/>
      <c r="F24" s="114"/>
      <c r="G24" s="114"/>
      <c r="H24" s="112"/>
      <c r="I24" s="112"/>
      <c r="J24" s="112"/>
      <c r="K24" s="115"/>
      <c r="L24" s="116"/>
      <c r="M24" s="116"/>
      <c r="N24" s="116"/>
      <c r="O24" s="117"/>
      <c r="P24" s="116"/>
      <c r="Q24" s="117"/>
      <c r="R24" s="116"/>
      <c r="S24" s="116"/>
      <c r="T24" s="118"/>
      <c r="U24" s="119"/>
      <c r="V24" s="4"/>
      <c r="W24" s="4"/>
      <c r="X24" s="4"/>
      <c r="Y24" s="4"/>
      <c r="Z24" s="4"/>
    </row>
    <row r="25" ht="15.75" hidden="1" customHeight="1">
      <c r="A25" s="4"/>
      <c r="B25" s="4"/>
      <c r="C25" s="4"/>
      <c r="D25" s="4"/>
      <c r="E25" s="4"/>
      <c r="F25" s="4"/>
      <c r="G25" s="4"/>
      <c r="H25" s="4"/>
      <c r="I25" s="4"/>
      <c r="J25" s="120" t="s">
        <v>66</v>
      </c>
      <c r="K25" s="121">
        <f>SUM(K6:K23)</f>
        <v>100015</v>
      </c>
      <c r="L25" s="122"/>
      <c r="M25" s="123"/>
      <c r="N25" s="123"/>
      <c r="O25" s="123"/>
      <c r="P25" s="123"/>
      <c r="Q25" s="123"/>
      <c r="R25" s="123"/>
      <c r="S25" s="124"/>
      <c r="T25" s="121">
        <f>SUM(T6:T23)</f>
        <v>0</v>
      </c>
      <c r="U25" s="125"/>
      <c r="V25" s="4"/>
      <c r="W25" s="4"/>
      <c r="X25" s="4"/>
      <c r="Y25" s="4"/>
      <c r="Z25" s="4"/>
    </row>
    <row r="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26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20.25" customHeight="1">
      <c r="A30" s="12"/>
      <c r="B30" s="63"/>
      <c r="C30" s="127"/>
      <c r="D30" s="12"/>
      <c r="E30" s="16"/>
      <c r="F30" s="71"/>
      <c r="G30" s="72"/>
      <c r="H30" s="73"/>
      <c r="I30" s="73"/>
      <c r="J30" s="73"/>
      <c r="K30" s="73"/>
      <c r="L30" s="73"/>
      <c r="M30" s="73"/>
      <c r="N30" s="74"/>
      <c r="O30" s="74"/>
      <c r="P30" s="7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31.5" customHeight="1">
      <c r="A38" s="62"/>
      <c r="B38" s="63"/>
      <c r="C38" s="65"/>
      <c r="D38" s="62"/>
      <c r="E38" s="63"/>
      <c r="F38" s="65"/>
      <c r="G38" s="74"/>
      <c r="H38" s="128"/>
      <c r="I38" s="128"/>
      <c r="J38" s="128"/>
      <c r="K38" s="128"/>
      <c r="L38" s="128"/>
      <c r="M38" s="128"/>
      <c r="N38" s="74"/>
      <c r="O38" s="74"/>
      <c r="P38" s="74"/>
      <c r="Q38" s="129"/>
      <c r="R38" s="129"/>
      <c r="S38" s="129"/>
      <c r="T38" s="129"/>
      <c r="U38" s="129"/>
      <c r="V38" s="129"/>
      <c r="W38" s="129"/>
      <c r="X38" s="129"/>
      <c r="Y38" s="129"/>
      <c r="Z38" s="129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31.5" customHeight="1">
      <c r="A45" s="12"/>
      <c r="B45" s="16"/>
      <c r="C45" s="71"/>
      <c r="D45" s="12"/>
      <c r="E45" s="16"/>
      <c r="F45" s="71"/>
      <c r="G45" s="72"/>
      <c r="H45" s="73"/>
      <c r="I45" s="73"/>
      <c r="J45" s="73"/>
      <c r="K45" s="73"/>
      <c r="L45" s="73"/>
      <c r="M45" s="73"/>
      <c r="N45" s="74"/>
      <c r="O45" s="74"/>
      <c r="P45" s="7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31.5" customHeight="1">
      <c r="A49" s="62"/>
      <c r="B49" s="63"/>
      <c r="C49" s="65"/>
      <c r="D49" s="62"/>
      <c r="E49" s="63"/>
      <c r="F49" s="65"/>
      <c r="G49" s="74"/>
      <c r="H49" s="128"/>
      <c r="I49" s="128"/>
      <c r="J49" s="128"/>
      <c r="K49" s="128"/>
      <c r="L49" s="128"/>
      <c r="M49" s="128"/>
      <c r="N49" s="74"/>
      <c r="O49" s="74"/>
      <c r="P49" s="7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31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31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5">
    <mergeCell ref="A1:T3"/>
    <mergeCell ref="A4:T4"/>
    <mergeCell ref="B6:C6"/>
    <mergeCell ref="D6:H6"/>
    <mergeCell ref="A15:B15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2022-07-30T20:53:54Z</dcterms:created>
  <dc:creator>Hellrider</dc:creator>
</cp:coreProperties>
</file>