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10 DETALLE MAQUINARIA " sheetId="1" r:id="rId4"/>
  </sheets>
  <definedNames/>
  <calcPr/>
  <extLst>
    <ext uri="GoogleSheetsCustomDataVersion1">
      <go:sheetsCustomData xmlns:go="http://customooxmlschemas.google.com/" r:id="rId5" roundtripDataSignature="AMtx7mheYKuiP99R7DiZeTYs314OIZgSxg=="/>
    </ext>
  </extLst>
</workbook>
</file>

<file path=xl/sharedStrings.xml><?xml version="1.0" encoding="utf-8"?>
<sst xmlns="http://schemas.openxmlformats.org/spreadsheetml/2006/main" count="433" uniqueCount="129">
  <si>
    <t>INVENTARIO FÍSICO* - MUEPRAMODUL
DEPARTAMENTO: MAQUINARIA</t>
  </si>
  <si>
    <t>GRUPO # 10</t>
  </si>
  <si>
    <t>#</t>
  </si>
  <si>
    <t>CODIGO</t>
  </si>
  <si>
    <t>CANT.</t>
  </si>
  <si>
    <t>NOMBRE</t>
  </si>
  <si>
    <t>MARCA</t>
  </si>
  <si>
    <t xml:space="preserve">MODELO </t>
  </si>
  <si>
    <t>CAPACIDAD</t>
  </si>
  <si>
    <t>AÑO DE FABRICA</t>
  </si>
  <si>
    <t>V/ UNIT.DE MERCADO</t>
  </si>
  <si>
    <t>V/ TOTAL DE MERCADO</t>
  </si>
  <si>
    <t>VALOR MINIMO DE REMATE</t>
  </si>
  <si>
    <t>NUEVO VALOR MINIMO DE REMATE CON DESCUENTO DEL 25%</t>
  </si>
  <si>
    <t>EDAD años</t>
  </si>
  <si>
    <t>VIDA UTIL años</t>
  </si>
  <si>
    <t>VIDA RESIDUAL años</t>
  </si>
  <si>
    <t>ESTADO</t>
  </si>
  <si>
    <t>04-0102-26</t>
  </si>
  <si>
    <t>1</t>
  </si>
  <si>
    <t>MAQUINA WEEKE  (PUNTO A PUNTO)</t>
  </si>
  <si>
    <t>WEEKE</t>
  </si>
  <si>
    <t>OPTIMAT BHC VENTURE 5</t>
  </si>
  <si>
    <t>22 kW</t>
  </si>
  <si>
    <t>2004</t>
  </si>
  <si>
    <t>REGULAR</t>
  </si>
  <si>
    <t>04-0209-48</t>
  </si>
  <si>
    <t xml:space="preserve">EXTRACTOR DE POLVO </t>
  </si>
  <si>
    <t>motor SIEMENS</t>
  </si>
  <si>
    <t>25 kW</t>
  </si>
  <si>
    <t>1990</t>
  </si>
  <si>
    <t>04-0208-47</t>
  </si>
  <si>
    <t xml:space="preserve"> -</t>
  </si>
  <si>
    <t>37 kW</t>
  </si>
  <si>
    <t>TOTALES</t>
  </si>
  <si>
    <t>INVENTARIO FÍSICO* - MUEPRAMODUL CIA. LTDA.
DEPARTAMENTO: CAJA DE MAQUINARIA 026</t>
  </si>
  <si>
    <t>TABLA DE VALORACION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</si>
  <si>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</si>
  <si>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</si>
  <si>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</si>
  <si>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</si>
  <si>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</si>
  <si>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</si>
  <si>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</si>
  <si>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DC-005-2305</t>
  </si>
  <si>
    <t>HEXAGONALES</t>
  </si>
  <si>
    <t>UND</t>
  </si>
  <si>
    <t>FRESAS GRANDES</t>
  </si>
  <si>
    <t xml:space="preserve">MARTILLO GRANDE </t>
  </si>
  <si>
    <t xml:space="preserve">FRESAS PEQUEÑAS </t>
  </si>
  <si>
    <t xml:space="preserve">JUEGO DE BROCAS </t>
  </si>
  <si>
    <t xml:space="preserve">PUNTAS DE FRESAS </t>
  </si>
  <si>
    <t xml:space="preserve">PUNTAS </t>
  </si>
  <si>
    <t xml:space="preserve">FRESAS MEDIANAS </t>
  </si>
  <si>
    <t>DISCOS PROGRAMA MÁQUINA 26</t>
  </si>
  <si>
    <t>CAUCHOS DE VENTOSA</t>
  </si>
  <si>
    <t>DCS</t>
  </si>
  <si>
    <t>FRESA GAVILAN  PULLERO</t>
  </si>
  <si>
    <t>PISTOLA AIRE</t>
  </si>
  <si>
    <t>SINFÍN 18MM</t>
  </si>
  <si>
    <t>LLAVE DE BROCA</t>
  </si>
  <si>
    <t>LLAVES DE FRESA</t>
  </si>
  <si>
    <t>INVENTARIO FÍSICO* - MUEPRAMODUL CIA. LTDA.
DEPARTAMENTO: CAJA DE HERRAMIENTAS 9</t>
  </si>
  <si>
    <t>CM-021</t>
  </si>
  <si>
    <t>ALICATES</t>
  </si>
  <si>
    <t>BROCA 22 ML</t>
  </si>
  <si>
    <t>BROCA DE 3/4</t>
  </si>
  <si>
    <t>BROCA DE 35 ML</t>
  </si>
  <si>
    <t>BROCA GRANDE</t>
  </si>
  <si>
    <t>BROCAS DE CONCRETO</t>
  </si>
  <si>
    <t>BROCAS DE HIERRO</t>
  </si>
  <si>
    <t>CAJA DE VARIOS TORNILLOS O DE VARIAS DIMENSIONES</t>
  </si>
  <si>
    <t>CJA</t>
  </si>
  <si>
    <t>CALADORA DE WALT</t>
  </si>
  <si>
    <t>CEPILLOS DE MADERA PEQUEÑO</t>
  </si>
  <si>
    <t>CIERRAS DE CALADORAS</t>
  </si>
  <si>
    <t>DESARMADOR DE PUNTA</t>
  </si>
  <si>
    <t>DESARMADOR DE PUÑO DE ESTRELLA</t>
  </si>
  <si>
    <t>DESARMADOR DE PUÑO PLANO</t>
  </si>
  <si>
    <t>DESARMADOR PLANO</t>
  </si>
  <si>
    <t>DESARMADORES DE ESTRELLA</t>
  </si>
  <si>
    <t>ESCUADRO</t>
  </si>
  <si>
    <t>ESPÁTULA</t>
  </si>
  <si>
    <t>EXTENSIÓN DE 30 METROS</t>
  </si>
  <si>
    <t>FORMÓN DELGADO</t>
  </si>
  <si>
    <t>FORMONES</t>
  </si>
  <si>
    <t>GAFAS</t>
  </si>
  <si>
    <t>JUEGO DE BROCAS GRANDES ANARANJADAS</t>
  </si>
  <si>
    <t>JGO</t>
  </si>
  <si>
    <t>LIMA TRIANGULAR</t>
  </si>
  <si>
    <t>LLAVE 13;8;12; 1/ DIMENSIONES</t>
  </si>
  <si>
    <t>LLAVE DE PICO</t>
  </si>
  <si>
    <t>LLAVE DE TALADRO</t>
  </si>
  <si>
    <t>MARTILLO</t>
  </si>
  <si>
    <t>NIVEL</t>
  </si>
  <si>
    <t>PIEDRA DE AFILAR</t>
  </si>
  <si>
    <t>PISTOLA DE SILICÓN</t>
  </si>
  <si>
    <t>PRENSA</t>
  </si>
  <si>
    <t>RACHA</t>
  </si>
  <si>
    <t xml:space="preserve">SACABOCADOS DE MEDIA </t>
  </si>
  <si>
    <t>SIERRA DE ARCO</t>
  </si>
  <si>
    <t>TALADROS DE WALT</t>
  </si>
  <si>
    <t>INVENTARIO FÍSICO* - MUEPRAMODUL CIA. LTDA.
DEPARTAMENTO: CAJA DE HERRAMIENTAS 10</t>
  </si>
  <si>
    <t>CM-022</t>
  </si>
  <si>
    <t>BOTELLONES VACIOS DE AGUA</t>
  </si>
  <si>
    <t>BROCAS  DE 7/8</t>
  </si>
  <si>
    <t>BROCAS DE CEMENTO</t>
  </si>
  <si>
    <t>DASARMADORES DE ESTRELLA</t>
  </si>
  <si>
    <t>DESARMADORES  DE PUNTA</t>
  </si>
  <si>
    <t>ENCHUFE NUEVO</t>
  </si>
  <si>
    <t>EXTENSIÓN DE 20 METROS</t>
  </si>
  <si>
    <t>EXTENSIÓN DE 5 METROS</t>
  </si>
  <si>
    <t>JUEGO DE BRICAS GRANDE</t>
  </si>
  <si>
    <t>LÁMPARA DE EMERGENCIA</t>
  </si>
  <si>
    <t>LÁMPARAS DE LUZ</t>
  </si>
  <si>
    <t>LLAVE 10</t>
  </si>
  <si>
    <t>PATAS PLÁSTICAS DE 10 CM DE ALTO</t>
  </si>
  <si>
    <t>PLAYO</t>
  </si>
  <si>
    <t>PORTA MACETAS</t>
  </si>
  <si>
    <t>PRENSA MANUAL PEQUEÑA</t>
  </si>
  <si>
    <t>PUNTA DE ESTRELLA</t>
  </si>
  <si>
    <t>PUNTA HEXAGONÓNALES</t>
  </si>
  <si>
    <t>RELOJ</t>
  </si>
  <si>
    <t>SACABOCADO PEQUEÑO</t>
  </si>
  <si>
    <t>SIERRA DE CALADOR</t>
  </si>
  <si>
    <t>SIERRA DE TALADORA</t>
  </si>
  <si>
    <t>SINCEL</t>
  </si>
  <si>
    <t>TALADRO WALT</t>
  </si>
  <si>
    <t>TANQUE DE GAS  AMARRILLO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</si>
</sst>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* #,##0.00_ ;_ * \-#,##0.00_ ;_ * &quot;-&quot;??_ ;_ @_ "/>
    <numFmt numFmtId="165" formatCode="&quot;$&quot;#,##0.00"/>
    <numFmt numFmtId="166" formatCode="[$$-300A]\ #,##0.00"/>
  </numFmts>
  <fonts count="29">
    <font>
      <sz val="11.0"/>
      <color theme="1"/>
      <name val="Calibri"/>
      <scheme val="minor"/>
    </font>
    <font>
      <sz val="11.0"/>
      <color rgb="FF000000"/>
      <name val="Calibri"/>
    </font>
    <font>
      <b/>
      <sz val="12.0"/>
      <color rgb="FF000000"/>
      <name val="Calibri"/>
    </font>
    <font>
      <b/>
      <sz val="20.0"/>
      <color theme="1"/>
      <name val="Calibri"/>
    </font>
    <font>
      <sz val="9.0"/>
      <color rgb="FF000000"/>
      <name val="Tahoma"/>
    </font>
    <font>
      <b/>
      <sz val="9.0"/>
      <color theme="1"/>
      <name val="Tahoma"/>
    </font>
    <font>
      <b/>
      <sz val="10.0"/>
      <color rgb="FF000000"/>
      <name val="Arial"/>
    </font>
    <font>
      <b/>
      <sz val="9.0"/>
      <color rgb="FF4472C4"/>
      <name val="Tahoma"/>
    </font>
    <font>
      <b/>
      <sz val="9.0"/>
      <color rgb="FF000000"/>
      <name val="Tahoma"/>
    </font>
    <font>
      <b/>
      <strike/>
      <sz val="9.0"/>
      <color rgb="FF000000"/>
      <name val="Tahoma"/>
    </font>
    <font>
      <sz val="9.0"/>
      <color theme="1"/>
      <name val="Tahoma"/>
    </font>
    <font>
      <strike/>
      <sz val="9.0"/>
      <color rgb="FF000000"/>
      <name val="Tahoma"/>
    </font>
    <font>
      <strike/>
      <sz val="11.0"/>
      <color theme="1"/>
      <name val="Calibri"/>
    </font>
    <font>
      <b/>
      <sz val="12.0"/>
      <color theme="1"/>
      <name val="Tahoma"/>
    </font>
    <font>
      <b/>
      <strike/>
      <sz val="12.0"/>
      <color theme="1"/>
      <name val="Tahoma"/>
    </font>
    <font>
      <sz val="11.0"/>
      <color theme="1"/>
      <name val="Calibri"/>
    </font>
    <font>
      <sz val="12.0"/>
      <color rgb="FF000000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20.0"/>
      <color rgb="FF000000"/>
      <name val="Calibri"/>
    </font>
    <font>
      <b/>
      <sz val="10.0"/>
      <color theme="1"/>
      <name val="Arial"/>
    </font>
    <font>
      <b/>
      <sz val="10.0"/>
      <color theme="1"/>
      <name val="Tahoma"/>
    </font>
    <font>
      <sz val="20.0"/>
      <color theme="1"/>
      <name val="Calibri"/>
    </font>
    <font>
      <sz val="20.0"/>
      <color rgb="FFFF0000"/>
      <name val="Calibri"/>
    </font>
    <font>
      <b/>
      <strike/>
      <sz val="11.0"/>
      <color theme="1"/>
      <name val="Tahoma"/>
    </font>
    <font>
      <b/>
      <sz val="11.0"/>
      <color theme="1"/>
      <name val="Tahoma"/>
    </font>
    <font>
      <b/>
      <sz val="14.0"/>
      <color theme="1"/>
      <name val="Calibri"/>
    </font>
    <font>
      <b/>
      <strike/>
      <sz val="14.0"/>
      <color theme="1"/>
      <name val="Calibri"/>
    </font>
    <font>
      <b/>
      <sz val="14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CB9CA"/>
        <bgColor rgb="FFACB9CA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1F2"/>
        <bgColor rgb="FFD9E1F2"/>
      </patternFill>
    </fill>
  </fills>
  <borders count="16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Font="1"/>
    <xf borderId="1" fillId="2" fontId="4" numFmtId="0" xfId="0" applyAlignment="1" applyBorder="1" applyFill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1" fillId="2" fontId="4" numFmtId="164" xfId="0" applyAlignment="1" applyBorder="1" applyFont="1" applyNumberFormat="1">
      <alignment horizontal="center" vertical="center"/>
    </xf>
    <xf borderId="1" fillId="2" fontId="1" numFmtId="0" xfId="0" applyBorder="1" applyFont="1"/>
    <xf borderId="2" fillId="3" fontId="5" numFmtId="0" xfId="0" applyAlignment="1" applyBorder="1" applyFill="1" applyFont="1">
      <alignment horizontal="center" shrinkToFit="0" vertical="center" wrapText="1"/>
    </xf>
    <xf borderId="3" fillId="3" fontId="5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5" fillId="4" fontId="6" numFmtId="0" xfId="0" applyAlignment="1" applyBorder="1" applyFill="1" applyFont="1">
      <alignment horizontal="center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7" fillId="5" fontId="4" numFmtId="0" xfId="0" applyAlignment="1" applyBorder="1" applyFill="1" applyFont="1">
      <alignment horizontal="center" vertical="center"/>
    </xf>
    <xf borderId="7" fillId="5" fontId="7" numFmtId="0" xfId="0" applyAlignment="1" applyBorder="1" applyFont="1">
      <alignment horizontal="left" vertical="center"/>
    </xf>
    <xf borderId="7" fillId="5" fontId="8" numFmtId="165" xfId="0" applyAlignment="1" applyBorder="1" applyFont="1" applyNumberFormat="1">
      <alignment horizontal="center" vertical="center"/>
    </xf>
    <xf borderId="7" fillId="5" fontId="9" numFmtId="165" xfId="0" applyAlignment="1" applyBorder="1" applyFont="1" applyNumberFormat="1">
      <alignment horizontal="center" vertical="center"/>
    </xf>
    <xf borderId="5" fillId="4" fontId="5" numFmtId="166" xfId="0" applyAlignment="1" applyBorder="1" applyFont="1" applyNumberFormat="1">
      <alignment shrinkToFit="0" vertical="center" wrapText="1"/>
    </xf>
    <xf borderId="7" fillId="5" fontId="4" numFmtId="1" xfId="0" applyAlignment="1" applyBorder="1" applyFont="1" applyNumberFormat="1">
      <alignment horizontal="center" vertical="center"/>
    </xf>
    <xf borderId="7" fillId="5" fontId="10" numFmtId="0" xfId="0" applyAlignment="1" applyBorder="1" applyFont="1">
      <alignment horizontal="center" vertical="center"/>
    </xf>
    <xf borderId="7" fillId="5" fontId="4" numFmtId="164" xfId="0" applyAlignment="1" applyBorder="1" applyFont="1" applyNumberFormat="1">
      <alignment horizontal="center" vertical="center"/>
    </xf>
    <xf borderId="7" fillId="5" fontId="4" numFmtId="0" xfId="0" applyAlignment="1" applyBorder="1" applyFont="1">
      <alignment horizontal="left" vertical="center"/>
    </xf>
    <xf borderId="7" fillId="5" fontId="4" numFmtId="165" xfId="0" applyAlignment="1" applyBorder="1" applyFont="1" applyNumberFormat="1">
      <alignment horizontal="center" vertical="center"/>
    </xf>
    <xf borderId="7" fillId="5" fontId="11" numFmtId="165" xfId="0" applyAlignment="1" applyBorder="1" applyFont="1" applyNumberFormat="1">
      <alignment horizontal="center" vertical="center"/>
    </xf>
    <xf borderId="0" fillId="0" fontId="12" numFmtId="0" xfId="0" applyFont="1"/>
    <xf borderId="5" fillId="6" fontId="5" numFmtId="166" xfId="0" applyAlignment="1" applyBorder="1" applyFill="1" applyFont="1" applyNumberFormat="1">
      <alignment shrinkToFit="0" vertical="center" wrapText="1"/>
    </xf>
    <xf borderId="1" fillId="6" fontId="10" numFmtId="0" xfId="0" applyAlignment="1" applyBorder="1" applyFont="1">
      <alignment horizontal="center" vertical="center"/>
    </xf>
    <xf borderId="1" fillId="6" fontId="10" numFmtId="0" xfId="0" applyAlignment="1" applyBorder="1" applyFont="1">
      <alignment horizontal="left" vertical="center"/>
    </xf>
    <xf borderId="8" fillId="6" fontId="13" numFmtId="0" xfId="0" applyAlignment="1" applyBorder="1" applyFont="1">
      <alignment horizontal="center" vertical="center"/>
    </xf>
    <xf borderId="9" fillId="6" fontId="13" numFmtId="165" xfId="0" applyAlignment="1" applyBorder="1" applyFont="1" applyNumberFormat="1">
      <alignment horizontal="center" vertical="center"/>
    </xf>
    <xf borderId="9" fillId="6" fontId="14" numFmtId="165" xfId="0" applyAlignment="1" applyBorder="1" applyFont="1" applyNumberFormat="1">
      <alignment horizontal="center" vertical="center"/>
    </xf>
    <xf borderId="9" fillId="6" fontId="5" numFmtId="1" xfId="0" applyAlignment="1" applyBorder="1" applyFont="1" applyNumberFormat="1">
      <alignment horizontal="center" vertical="center"/>
    </xf>
    <xf borderId="9" fillId="6" fontId="5" numFmtId="0" xfId="0" applyAlignment="1" applyBorder="1" applyFont="1">
      <alignment horizontal="center" vertical="center"/>
    </xf>
    <xf borderId="10" fillId="6" fontId="5" numFmtId="164" xfId="0" applyAlignment="1" applyBorder="1" applyFont="1" applyNumberFormat="1">
      <alignment horizontal="center" vertical="center"/>
    </xf>
    <xf borderId="1" fillId="2" fontId="15" numFmtId="0" xfId="0" applyBorder="1" applyFont="1"/>
    <xf borderId="1" fillId="2" fontId="4" numFmtId="0" xfId="0" applyAlignment="1" applyBorder="1" applyFont="1">
      <alignment horizontal="left" vertical="center"/>
    </xf>
    <xf borderId="1" fillId="2" fontId="8" numFmtId="165" xfId="0" applyAlignment="1" applyBorder="1" applyFont="1" applyNumberFormat="1">
      <alignment horizontal="center" vertical="center"/>
    </xf>
    <xf borderId="1" fillId="2" fontId="4" numFmtId="1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vertical="center"/>
    </xf>
    <xf borderId="0" fillId="0" fontId="16" numFmtId="0" xfId="0" applyFont="1"/>
    <xf borderId="0" fillId="0" fontId="16" numFmtId="0" xfId="0" applyAlignment="1" applyFont="1">
      <alignment horizontal="center" vertical="center"/>
    </xf>
    <xf borderId="0" fillId="0" fontId="17" numFmtId="0" xfId="0" applyFont="1"/>
    <xf borderId="0" fillId="0" fontId="18" numFmtId="0" xfId="0" applyAlignment="1" applyFont="1">
      <alignment horizontal="right"/>
    </xf>
    <xf borderId="0" fillId="0" fontId="19" numFmtId="0" xfId="0" applyAlignment="1" applyFont="1">
      <alignment horizontal="center"/>
    </xf>
    <xf borderId="0" fillId="0" fontId="19" numFmtId="0" xfId="0" applyFont="1"/>
    <xf borderId="7" fillId="3" fontId="20" numFmtId="0" xfId="0" applyAlignment="1" applyBorder="1" applyFont="1">
      <alignment horizontal="center" shrinkToFit="0" vertical="center" wrapText="1"/>
    </xf>
    <xf borderId="7" fillId="7" fontId="4" numFmtId="0" xfId="0" applyAlignment="1" applyBorder="1" applyFill="1" applyFont="1">
      <alignment horizontal="center"/>
    </xf>
    <xf borderId="7" fillId="7" fontId="4" numFmtId="0" xfId="0" applyAlignment="1" applyBorder="1" applyFont="1">
      <alignment horizontal="center" vertical="center"/>
    </xf>
    <xf borderId="7" fillId="7" fontId="4" numFmtId="0" xfId="0" applyBorder="1" applyFont="1"/>
    <xf borderId="7" fillId="7" fontId="4" numFmtId="165" xfId="0" applyAlignment="1" applyBorder="1" applyFont="1" applyNumberFormat="1">
      <alignment horizontal="center" vertical="center"/>
    </xf>
    <xf borderId="7" fillId="7" fontId="11" numFmtId="165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center" vertical="center"/>
    </xf>
    <xf borderId="7" fillId="0" fontId="4" numFmtId="0" xfId="0" applyBorder="1" applyFont="1"/>
    <xf borderId="7" fillId="0" fontId="4" numFmtId="165" xfId="0" applyAlignment="1" applyBorder="1" applyFont="1" applyNumberFormat="1">
      <alignment horizontal="center"/>
    </xf>
    <xf borderId="7" fillId="0" fontId="11" numFmtId="165" xfId="0" applyAlignment="1" applyBorder="1" applyFont="1" applyNumberFormat="1">
      <alignment horizontal="center"/>
    </xf>
    <xf borderId="1" fillId="6" fontId="10" numFmtId="0" xfId="0" applyBorder="1" applyFont="1"/>
    <xf borderId="2" fillId="6" fontId="21" numFmtId="0" xfId="0" applyAlignment="1" applyBorder="1" applyFont="1">
      <alignment horizontal="center" vertical="center"/>
    </xf>
    <xf borderId="3" fillId="6" fontId="21" numFmtId="165" xfId="0" applyAlignment="1" applyBorder="1" applyFont="1" applyNumberFormat="1">
      <alignment horizontal="center"/>
    </xf>
    <xf borderId="9" fillId="6" fontId="21" numFmtId="0" xfId="0" applyAlignment="1" applyBorder="1" applyFont="1">
      <alignment horizontal="center"/>
    </xf>
    <xf borderId="6" fillId="6" fontId="14" numFmtId="165" xfId="0" applyAlignment="1" applyBorder="1" applyFont="1" applyNumberFormat="1">
      <alignment horizontal="center"/>
    </xf>
    <xf borderId="5" fillId="4" fontId="13" numFmtId="166" xfId="0" applyAlignment="1" applyBorder="1" applyFont="1" applyNumberFormat="1">
      <alignment shrinkToFit="0" vertical="center" wrapText="1"/>
    </xf>
    <xf borderId="0" fillId="0" fontId="15" numFmtId="0" xfId="0" applyFont="1"/>
    <xf borderId="0" fillId="0" fontId="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23" numFmtId="0" xfId="0" applyAlignment="1" applyFont="1">
      <alignment horizontal="center" vertical="center"/>
    </xf>
    <xf borderId="1" fillId="6" fontId="15" numFmtId="0" xfId="0" applyBorder="1" applyFont="1"/>
    <xf borderId="2" fillId="6" fontId="5" numFmtId="0" xfId="0" applyAlignment="1" applyBorder="1" applyFont="1">
      <alignment horizontal="center" vertical="center"/>
    </xf>
    <xf borderId="3" fillId="6" fontId="5" numFmtId="165" xfId="0" applyAlignment="1" applyBorder="1" applyFont="1" applyNumberFormat="1">
      <alignment horizontal="center"/>
    </xf>
    <xf borderId="6" fillId="6" fontId="24" numFmtId="165" xfId="0" applyAlignment="1" applyBorder="1" applyFont="1" applyNumberFormat="1">
      <alignment horizontal="center"/>
    </xf>
    <xf borderId="5" fillId="4" fontId="25" numFmtId="166" xfId="0" applyAlignment="1" applyBorder="1" applyFont="1" applyNumberFormat="1">
      <alignment shrinkToFit="0" vertical="center" wrapText="1"/>
    </xf>
    <xf borderId="7" fillId="7" fontId="11" numFmtId="0" xfId="0" applyAlignment="1" applyBorder="1" applyFont="1">
      <alignment horizontal="center" vertical="center"/>
    </xf>
    <xf borderId="7" fillId="0" fontId="11" numFmtId="0" xfId="0" applyAlignment="1" applyBorder="1" applyFont="1">
      <alignment horizontal="center"/>
    </xf>
    <xf borderId="11" fillId="7" fontId="4" numFmtId="0" xfId="0" applyAlignment="1" applyBorder="1" applyFont="1">
      <alignment horizontal="center" vertical="center"/>
    </xf>
    <xf borderId="11" fillId="7" fontId="4" numFmtId="165" xfId="0" applyAlignment="1" applyBorder="1" applyFont="1" applyNumberFormat="1">
      <alignment horizontal="center" vertical="center"/>
    </xf>
    <xf borderId="11" fillId="7" fontId="11" numFmtId="0" xfId="0" applyAlignment="1" applyBorder="1" applyFont="1">
      <alignment horizontal="center" vertical="center"/>
    </xf>
    <xf borderId="12" fillId="4" fontId="25" numFmtId="166" xfId="0" applyAlignment="1" applyBorder="1" applyFont="1" applyNumberFormat="1">
      <alignment shrinkToFit="0" vertical="center" wrapText="1"/>
    </xf>
    <xf borderId="13" fillId="6" fontId="5" numFmtId="166" xfId="0" applyAlignment="1" applyBorder="1" applyFont="1" applyNumberFormat="1">
      <alignment shrinkToFit="0" vertical="center" wrapText="1"/>
    </xf>
    <xf borderId="14" fillId="6" fontId="5" numFmtId="166" xfId="0" applyAlignment="1" applyBorder="1" applyFont="1" applyNumberFormat="1">
      <alignment shrinkToFit="0" vertical="center" wrapText="1"/>
    </xf>
    <xf borderId="8" fillId="6" fontId="26" numFmtId="0" xfId="0" applyBorder="1" applyFont="1"/>
    <xf borderId="9" fillId="6" fontId="26" numFmtId="0" xfId="0" applyAlignment="1" applyBorder="1" applyFont="1">
      <alignment horizontal="center" vertical="center"/>
    </xf>
    <xf borderId="9" fillId="6" fontId="26" numFmtId="0" xfId="0" applyBorder="1" applyFont="1"/>
    <xf borderId="9" fillId="6" fontId="26" numFmtId="165" xfId="0" applyBorder="1" applyFont="1" applyNumberFormat="1"/>
    <xf borderId="10" fillId="6" fontId="27" numFmtId="165" xfId="0" applyBorder="1" applyFont="1" applyNumberFormat="1"/>
    <xf borderId="15" fillId="4" fontId="28" numFmtId="166" xfId="0" applyAlignment="1" applyBorder="1" applyFont="1" applyNumberFormat="1">
      <alignment shrinkToFit="0" vertical="center" wrapText="1"/>
    </xf>
    <xf borderId="0" fillId="0" fontId="2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1.43"/>
    <col customWidth="1" min="3" max="3" width="28.29"/>
    <col customWidth="1" min="4" max="4" width="12.14"/>
    <col customWidth="1" min="5" max="5" width="15.86"/>
    <col customWidth="1" min="6" max="6" width="24.57"/>
    <col customWidth="1" min="7" max="7" width="13.71"/>
    <col customWidth="1" min="8" max="8" width="15.57"/>
    <col customWidth="1" min="9" max="9" width="14.14"/>
    <col customWidth="1" min="10" max="10" width="17.71"/>
    <col customWidth="1" min="11" max="11" width="14.0"/>
    <col customWidth="1" min="12" max="12" width="19.71"/>
    <col customWidth="1" min="13" max="13" width="21.57"/>
    <col customWidth="1" min="14" max="14" width="7.14"/>
    <col customWidth="1" min="15" max="15" width="6.71"/>
    <col customWidth="1" min="16" max="16" width="11.86"/>
    <col customWidth="1" min="17" max="17" width="11.0"/>
    <col customWidth="1" min="18" max="18" width="7.29"/>
    <col customWidth="1" min="19" max="19" width="3.43"/>
    <col customWidth="1" min="20" max="20" width="5.29"/>
    <col customWidth="1" min="21" max="21" width="11.43"/>
    <col customWidth="1" min="22" max="22" width="8.57"/>
    <col customWidth="1" min="23" max="26" width="10.71"/>
  </cols>
  <sheetData>
    <row r="1" ht="15.75" customHeight="1">
      <c r="A1" s="1"/>
      <c r="B1" s="2" t="s">
        <v>0</v>
      </c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</row>
    <row r="2" ht="15.0" customHeight="1">
      <c r="A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</row>
    <row r="3" ht="15.0" customHeight="1">
      <c r="A3" s="1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</row>
    <row r="4" ht="36.0" customHeight="1">
      <c r="A4" s="4"/>
      <c r="B4" s="4" t="s">
        <v>1</v>
      </c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 t="s">
        <v>2</v>
      </c>
      <c r="B5" s="10" t="s">
        <v>3</v>
      </c>
      <c r="C5" s="10" t="s">
        <v>4</v>
      </c>
      <c r="D5" s="11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2" t="s">
        <v>13</v>
      </c>
      <c r="M5" s="10" t="s">
        <v>14</v>
      </c>
      <c r="N5" s="10" t="s">
        <v>15</v>
      </c>
      <c r="O5" s="10" t="s">
        <v>16</v>
      </c>
      <c r="P5" s="13" t="s">
        <v>17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4">
        <v>38.0</v>
      </c>
      <c r="B6" s="14" t="s">
        <v>18</v>
      </c>
      <c r="C6" s="14" t="s">
        <v>19</v>
      </c>
      <c r="D6" s="15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6">
        <v>120000.0</v>
      </c>
      <c r="J6" s="16">
        <f t="shared" ref="J6:J8" si="1">+C6*I6</f>
        <v>120000</v>
      </c>
      <c r="K6" s="17">
        <v>44400.0</v>
      </c>
      <c r="L6" s="18">
        <f t="shared" ref="L6:L8" si="2">K6*75%</f>
        <v>33300</v>
      </c>
      <c r="M6" s="19">
        <v>15.0</v>
      </c>
      <c r="N6" s="20">
        <v>20.0</v>
      </c>
      <c r="O6" s="20">
        <v>5.0</v>
      </c>
      <c r="P6" s="21" t="s">
        <v>25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4">
        <v>9.0</v>
      </c>
      <c r="B7" s="14" t="s">
        <v>26</v>
      </c>
      <c r="C7" s="14" t="s">
        <v>19</v>
      </c>
      <c r="D7" s="22" t="s">
        <v>27</v>
      </c>
      <c r="E7" s="14"/>
      <c r="F7" s="14" t="s">
        <v>28</v>
      </c>
      <c r="G7" s="14" t="s">
        <v>29</v>
      </c>
      <c r="H7" s="14" t="s">
        <v>30</v>
      </c>
      <c r="I7" s="23">
        <v>1800.0</v>
      </c>
      <c r="J7" s="23">
        <f t="shared" si="1"/>
        <v>1800</v>
      </c>
      <c r="K7" s="24">
        <v>568.2857142857143</v>
      </c>
      <c r="L7" s="18">
        <f t="shared" si="2"/>
        <v>426.2142857</v>
      </c>
      <c r="M7" s="19">
        <v>31.0</v>
      </c>
      <c r="N7" s="20">
        <v>35.0</v>
      </c>
      <c r="O7" s="20">
        <v>4.0</v>
      </c>
      <c r="P7" s="21" t="s">
        <v>25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ht="15.0" customHeight="1">
      <c r="A8" s="14">
        <v>40.0</v>
      </c>
      <c r="B8" s="14" t="s">
        <v>31</v>
      </c>
      <c r="C8" s="14" t="s">
        <v>19</v>
      </c>
      <c r="D8" s="22" t="s">
        <v>27</v>
      </c>
      <c r="E8" s="14" t="s">
        <v>32</v>
      </c>
      <c r="F8" s="14"/>
      <c r="G8" s="14" t="s">
        <v>33</v>
      </c>
      <c r="H8" s="14" t="s">
        <v>30</v>
      </c>
      <c r="I8" s="23">
        <v>2500.0</v>
      </c>
      <c r="J8" s="23">
        <f t="shared" si="1"/>
        <v>2500</v>
      </c>
      <c r="K8" s="24">
        <v>1008.3333333333333</v>
      </c>
      <c r="L8" s="18">
        <f t="shared" si="2"/>
        <v>756.25</v>
      </c>
      <c r="M8" s="19">
        <v>10.0</v>
      </c>
      <c r="N8" s="20">
        <v>15.0</v>
      </c>
      <c r="O8" s="20">
        <v>5.0</v>
      </c>
      <c r="P8" s="21" t="s">
        <v>25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ht="15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5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7"/>
      <c r="B10" s="27"/>
      <c r="C10" s="27"/>
      <c r="D10" s="28"/>
      <c r="E10" s="27"/>
      <c r="F10" s="27"/>
      <c r="G10" s="27"/>
      <c r="H10" s="29" t="s">
        <v>34</v>
      </c>
      <c r="I10" s="30"/>
      <c r="J10" s="30">
        <f>SUM(J6:J8)</f>
        <v>124300</v>
      </c>
      <c r="K10" s="31">
        <v>45976.61904761905</v>
      </c>
      <c r="L10" s="18">
        <f>K10*75%</f>
        <v>34482.46429</v>
      </c>
      <c r="M10" s="32"/>
      <c r="N10" s="33"/>
      <c r="O10" s="33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5.0" customHeight="1">
      <c r="A11" s="5"/>
      <c r="B11" s="5"/>
      <c r="C11" s="5"/>
      <c r="D11" s="36"/>
      <c r="E11" s="5"/>
      <c r="F11" s="5"/>
      <c r="G11" s="5"/>
      <c r="H11" s="5"/>
      <c r="I11" s="37"/>
      <c r="J11" s="37"/>
      <c r="K11" s="38"/>
      <c r="L11" s="39"/>
      <c r="M11" s="39"/>
      <c r="N11" s="3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0"/>
      <c r="B13" s="41"/>
      <c r="C13" s="40"/>
      <c r="D13" s="40"/>
      <c r="E13" s="40"/>
      <c r="F13" s="40"/>
      <c r="G13" s="42"/>
      <c r="H13" s="40"/>
      <c r="I13" s="40"/>
      <c r="J13" s="40"/>
      <c r="K13" s="40"/>
      <c r="L13" s="40"/>
      <c r="M13" s="40"/>
      <c r="N13" s="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2" t="s">
        <v>35</v>
      </c>
      <c r="L14" s="3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4" t="s">
        <v>36</v>
      </c>
      <c r="L17" s="45"/>
      <c r="M17" s="45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0"/>
      <c r="C18" s="4" t="s">
        <v>1</v>
      </c>
      <c r="D18" s="40"/>
      <c r="E18" s="40"/>
      <c r="F18" s="40"/>
      <c r="G18" s="40"/>
      <c r="H18" s="42"/>
      <c r="I18" s="40"/>
      <c r="J18" s="40"/>
      <c r="K18" s="40"/>
      <c r="L18" s="40"/>
      <c r="M18" s="40"/>
      <c r="N18" s="40"/>
      <c r="O18" s="4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0"/>
      <c r="C19" s="41"/>
      <c r="D19" s="40"/>
      <c r="E19" s="40"/>
      <c r="F19" s="40"/>
      <c r="G19" s="40"/>
      <c r="H19" s="42"/>
      <c r="I19" s="40"/>
      <c r="J19" s="40"/>
      <c r="K19" s="40"/>
      <c r="L19" s="40"/>
      <c r="M19" s="40"/>
      <c r="N19" s="40"/>
      <c r="O19" s="4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6" t="s">
        <v>2</v>
      </c>
      <c r="B20" s="46" t="s">
        <v>3</v>
      </c>
      <c r="C20" s="46" t="s">
        <v>37</v>
      </c>
      <c r="D20" s="46" t="s">
        <v>38</v>
      </c>
      <c r="E20" s="46" t="s">
        <v>39</v>
      </c>
      <c r="F20" s="46" t="s">
        <v>40</v>
      </c>
      <c r="G20" s="46" t="s">
        <v>10</v>
      </c>
      <c r="H20" s="46" t="s">
        <v>11</v>
      </c>
      <c r="I20" s="46" t="s">
        <v>41</v>
      </c>
      <c r="J20" s="46" t="s">
        <v>42</v>
      </c>
      <c r="K20" s="46" t="s">
        <v>43</v>
      </c>
      <c r="L20" s="46" t="s">
        <v>12</v>
      </c>
      <c r="M20" s="12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47">
        <v>113.0</v>
      </c>
      <c r="B21" s="48" t="s">
        <v>44</v>
      </c>
      <c r="C21" s="49" t="s">
        <v>45</v>
      </c>
      <c r="D21" s="47" t="s">
        <v>46</v>
      </c>
      <c r="E21" s="47">
        <v>3.0</v>
      </c>
      <c r="F21" s="47" t="s">
        <v>25</v>
      </c>
      <c r="G21" s="50">
        <v>2.7</v>
      </c>
      <c r="H21" s="50">
        <f t="shared" ref="H21:H29" si="3">+E21*G21</f>
        <v>8.1</v>
      </c>
      <c r="I21" s="48">
        <v>15.0</v>
      </c>
      <c r="J21" s="48">
        <v>20.0</v>
      </c>
      <c r="K21" s="48">
        <v>5.0</v>
      </c>
      <c r="L21" s="51">
        <v>2.3085000000000018</v>
      </c>
      <c r="M21" s="18">
        <f t="shared" ref="M21:M29" si="4">L21*75%</f>
        <v>1.731375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52">
        <v>114.0</v>
      </c>
      <c r="B22" s="53" t="s">
        <v>44</v>
      </c>
      <c r="C22" s="54" t="s">
        <v>47</v>
      </c>
      <c r="D22" s="52" t="s">
        <v>46</v>
      </c>
      <c r="E22" s="52">
        <v>2.0</v>
      </c>
      <c r="F22" s="52" t="s">
        <v>25</v>
      </c>
      <c r="G22" s="55">
        <v>5.4</v>
      </c>
      <c r="H22" s="55">
        <f t="shared" si="3"/>
        <v>10.8</v>
      </c>
      <c r="I22" s="52">
        <v>15.0</v>
      </c>
      <c r="J22" s="52">
        <v>20.0</v>
      </c>
      <c r="K22" s="52">
        <v>5.0</v>
      </c>
      <c r="L22" s="56">
        <v>3.0780000000000016</v>
      </c>
      <c r="M22" s="18">
        <f t="shared" si="4"/>
        <v>2.3085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7">
        <v>115.0</v>
      </c>
      <c r="B23" s="48" t="s">
        <v>44</v>
      </c>
      <c r="C23" s="49" t="s">
        <v>48</v>
      </c>
      <c r="D23" s="47" t="s">
        <v>46</v>
      </c>
      <c r="E23" s="47">
        <v>1.0</v>
      </c>
      <c r="F23" s="47" t="s">
        <v>25</v>
      </c>
      <c r="G23" s="50">
        <v>5.3</v>
      </c>
      <c r="H23" s="50">
        <f t="shared" si="3"/>
        <v>5.3</v>
      </c>
      <c r="I23" s="48">
        <v>15.0</v>
      </c>
      <c r="J23" s="48">
        <v>20.0</v>
      </c>
      <c r="K23" s="48">
        <v>5.0</v>
      </c>
      <c r="L23" s="51">
        <v>1.5105000000000006</v>
      </c>
      <c r="M23" s="18">
        <f t="shared" si="4"/>
        <v>1.132875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52">
        <v>116.0</v>
      </c>
      <c r="B24" s="53" t="s">
        <v>44</v>
      </c>
      <c r="C24" s="54" t="s">
        <v>49</v>
      </c>
      <c r="D24" s="52" t="s">
        <v>46</v>
      </c>
      <c r="E24" s="52">
        <v>2.0</v>
      </c>
      <c r="F24" s="52" t="s">
        <v>25</v>
      </c>
      <c r="G24" s="55">
        <v>5.4</v>
      </c>
      <c r="H24" s="55">
        <f t="shared" si="3"/>
        <v>10.8</v>
      </c>
      <c r="I24" s="52">
        <v>15.0</v>
      </c>
      <c r="J24" s="52">
        <v>20.0</v>
      </c>
      <c r="K24" s="52">
        <v>5.0</v>
      </c>
      <c r="L24" s="56">
        <v>3.0780000000000016</v>
      </c>
      <c r="M24" s="18">
        <f t="shared" si="4"/>
        <v>2.3085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7">
        <v>117.0</v>
      </c>
      <c r="B25" s="48" t="s">
        <v>44</v>
      </c>
      <c r="C25" s="49" t="s">
        <v>50</v>
      </c>
      <c r="D25" s="47" t="s">
        <v>46</v>
      </c>
      <c r="E25" s="47">
        <v>1.0</v>
      </c>
      <c r="F25" s="47" t="s">
        <v>25</v>
      </c>
      <c r="G25" s="50">
        <v>23.0</v>
      </c>
      <c r="H25" s="50">
        <f t="shared" si="3"/>
        <v>23</v>
      </c>
      <c r="I25" s="48">
        <v>15.0</v>
      </c>
      <c r="J25" s="48">
        <v>20.0</v>
      </c>
      <c r="K25" s="48">
        <v>5.0</v>
      </c>
      <c r="L25" s="51">
        <v>6.555000000000003</v>
      </c>
      <c r="M25" s="18">
        <f t="shared" si="4"/>
        <v>4.91625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52">
        <v>118.0</v>
      </c>
      <c r="B26" s="53" t="s">
        <v>44</v>
      </c>
      <c r="C26" s="54" t="s">
        <v>51</v>
      </c>
      <c r="D26" s="52" t="s">
        <v>46</v>
      </c>
      <c r="E26" s="52">
        <v>3.0</v>
      </c>
      <c r="F26" s="52" t="s">
        <v>25</v>
      </c>
      <c r="G26" s="55">
        <v>2.5</v>
      </c>
      <c r="H26" s="55">
        <f t="shared" si="3"/>
        <v>7.5</v>
      </c>
      <c r="I26" s="52">
        <v>15.0</v>
      </c>
      <c r="J26" s="52">
        <v>20.0</v>
      </c>
      <c r="K26" s="52">
        <v>5.0</v>
      </c>
      <c r="L26" s="56">
        <v>2.137500000000001</v>
      </c>
      <c r="M26" s="18">
        <f t="shared" si="4"/>
        <v>1.603125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7">
        <v>119.0</v>
      </c>
      <c r="B27" s="48" t="s">
        <v>44</v>
      </c>
      <c r="C27" s="49" t="s">
        <v>52</v>
      </c>
      <c r="D27" s="47" t="s">
        <v>46</v>
      </c>
      <c r="E27" s="47">
        <v>3.0</v>
      </c>
      <c r="F27" s="47" t="s">
        <v>25</v>
      </c>
      <c r="G27" s="50">
        <v>2.5</v>
      </c>
      <c r="H27" s="50">
        <f t="shared" si="3"/>
        <v>7.5</v>
      </c>
      <c r="I27" s="48">
        <v>15.0</v>
      </c>
      <c r="J27" s="48">
        <v>20.0</v>
      </c>
      <c r="K27" s="48">
        <v>5.0</v>
      </c>
      <c r="L27" s="51">
        <v>2.137500000000001</v>
      </c>
      <c r="M27" s="18">
        <f t="shared" si="4"/>
        <v>1.603125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52">
        <v>120.0</v>
      </c>
      <c r="B28" s="53" t="s">
        <v>44</v>
      </c>
      <c r="C28" s="54" t="s">
        <v>53</v>
      </c>
      <c r="D28" s="52" t="s">
        <v>46</v>
      </c>
      <c r="E28" s="52">
        <v>2.0</v>
      </c>
      <c r="F28" s="52" t="s">
        <v>25</v>
      </c>
      <c r="G28" s="55">
        <v>5.4</v>
      </c>
      <c r="H28" s="55">
        <f t="shared" si="3"/>
        <v>10.8</v>
      </c>
      <c r="I28" s="52">
        <v>15.0</v>
      </c>
      <c r="J28" s="52">
        <v>20.0</v>
      </c>
      <c r="K28" s="52">
        <v>5.0</v>
      </c>
      <c r="L28" s="56">
        <v>3.0780000000000016</v>
      </c>
      <c r="M28" s="18">
        <f t="shared" si="4"/>
        <v>2.3085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7">
        <v>121.0</v>
      </c>
      <c r="B29" s="48" t="s">
        <v>44</v>
      </c>
      <c r="C29" s="49" t="s">
        <v>54</v>
      </c>
      <c r="D29" s="47" t="s">
        <v>46</v>
      </c>
      <c r="E29" s="47">
        <v>10.0</v>
      </c>
      <c r="F29" s="47" t="s">
        <v>25</v>
      </c>
      <c r="G29" s="50">
        <v>10.0</v>
      </c>
      <c r="H29" s="50">
        <f t="shared" si="3"/>
        <v>100</v>
      </c>
      <c r="I29" s="48">
        <v>15.0</v>
      </c>
      <c r="J29" s="48">
        <v>20.0</v>
      </c>
      <c r="K29" s="48">
        <v>5.0</v>
      </c>
      <c r="L29" s="51">
        <v>28.500000000000014</v>
      </c>
      <c r="M29" s="18">
        <f t="shared" si="4"/>
        <v>21.375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6" t="s">
        <v>2</v>
      </c>
      <c r="B30" s="46" t="s">
        <v>3</v>
      </c>
      <c r="C30" s="46" t="s">
        <v>37</v>
      </c>
      <c r="D30" s="46" t="s">
        <v>38</v>
      </c>
      <c r="E30" s="46" t="s">
        <v>39</v>
      </c>
      <c r="F30" s="46" t="s">
        <v>40</v>
      </c>
      <c r="G30" s="46" t="s">
        <v>10</v>
      </c>
      <c r="H30" s="46" t="s">
        <v>11</v>
      </c>
      <c r="I30" s="46" t="s">
        <v>41</v>
      </c>
      <c r="J30" s="46" t="s">
        <v>42</v>
      </c>
      <c r="K30" s="46" t="s">
        <v>43</v>
      </c>
      <c r="L30" s="46" t="s">
        <v>12</v>
      </c>
      <c r="M30" s="12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52">
        <v>122.0</v>
      </c>
      <c r="B31" s="53" t="s">
        <v>44</v>
      </c>
      <c r="C31" s="54" t="s">
        <v>55</v>
      </c>
      <c r="D31" s="52" t="s">
        <v>46</v>
      </c>
      <c r="E31" s="52">
        <v>6.0</v>
      </c>
      <c r="F31" s="52" t="s">
        <v>25</v>
      </c>
      <c r="G31" s="55">
        <v>19.0</v>
      </c>
      <c r="H31" s="55">
        <f t="shared" ref="H31:H37" si="5">+E31*G31</f>
        <v>114</v>
      </c>
      <c r="I31" s="52">
        <v>15.0</v>
      </c>
      <c r="J31" s="52">
        <v>20.0</v>
      </c>
      <c r="K31" s="52">
        <v>5.0</v>
      </c>
      <c r="L31" s="56">
        <v>32.490000000000016</v>
      </c>
      <c r="M31" s="18">
        <f t="shared" ref="M31:M37" si="6">L31*75%</f>
        <v>24.3675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7">
        <v>123.0</v>
      </c>
      <c r="B32" s="48" t="s">
        <v>44</v>
      </c>
      <c r="C32" s="49" t="s">
        <v>56</v>
      </c>
      <c r="D32" s="47" t="s">
        <v>46</v>
      </c>
      <c r="E32" s="47">
        <v>3.0</v>
      </c>
      <c r="F32" s="47" t="s">
        <v>25</v>
      </c>
      <c r="G32" s="50">
        <v>0.6</v>
      </c>
      <c r="H32" s="50">
        <f t="shared" si="5"/>
        <v>1.8</v>
      </c>
      <c r="I32" s="48">
        <v>15.0</v>
      </c>
      <c r="J32" s="48">
        <v>20.0</v>
      </c>
      <c r="K32" s="48">
        <v>5.0</v>
      </c>
      <c r="L32" s="51">
        <v>0.5130000000000002</v>
      </c>
      <c r="M32" s="18">
        <f t="shared" si="6"/>
        <v>0.38475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52">
        <v>124.0</v>
      </c>
      <c r="B33" s="53" t="s">
        <v>44</v>
      </c>
      <c r="C33" s="54" t="s">
        <v>57</v>
      </c>
      <c r="D33" s="52" t="s">
        <v>46</v>
      </c>
      <c r="E33" s="52">
        <v>1.0</v>
      </c>
      <c r="F33" s="52" t="s">
        <v>25</v>
      </c>
      <c r="G33" s="55">
        <v>5.4</v>
      </c>
      <c r="H33" s="55">
        <f t="shared" si="5"/>
        <v>5.4</v>
      </c>
      <c r="I33" s="52">
        <v>15.0</v>
      </c>
      <c r="J33" s="52">
        <v>20.0</v>
      </c>
      <c r="K33" s="52">
        <v>5.0</v>
      </c>
      <c r="L33" s="56">
        <v>1.5390000000000008</v>
      </c>
      <c r="M33" s="18">
        <f t="shared" si="6"/>
        <v>1.15425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7">
        <v>125.0</v>
      </c>
      <c r="B34" s="48" t="s">
        <v>44</v>
      </c>
      <c r="C34" s="49" t="s">
        <v>58</v>
      </c>
      <c r="D34" s="47" t="s">
        <v>46</v>
      </c>
      <c r="E34" s="47">
        <v>2.0</v>
      </c>
      <c r="F34" s="47" t="s">
        <v>25</v>
      </c>
      <c r="G34" s="50">
        <v>25.0</v>
      </c>
      <c r="H34" s="50">
        <f t="shared" si="5"/>
        <v>50</v>
      </c>
      <c r="I34" s="48">
        <v>15.0</v>
      </c>
      <c r="J34" s="48">
        <v>20.0</v>
      </c>
      <c r="K34" s="48">
        <v>5.0</v>
      </c>
      <c r="L34" s="51">
        <v>14.250000000000007</v>
      </c>
      <c r="M34" s="18">
        <f t="shared" si="6"/>
        <v>10.6875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52">
        <v>126.0</v>
      </c>
      <c r="B35" s="53" t="s">
        <v>44</v>
      </c>
      <c r="C35" s="54" t="s">
        <v>59</v>
      </c>
      <c r="D35" s="52" t="s">
        <v>46</v>
      </c>
      <c r="E35" s="52">
        <v>2.0</v>
      </c>
      <c r="F35" s="52" t="s">
        <v>25</v>
      </c>
      <c r="G35" s="55">
        <v>800.0</v>
      </c>
      <c r="H35" s="55">
        <f t="shared" si="5"/>
        <v>1600</v>
      </c>
      <c r="I35" s="52">
        <v>15.0</v>
      </c>
      <c r="J35" s="52">
        <v>20.0</v>
      </c>
      <c r="K35" s="52">
        <v>5.0</v>
      </c>
      <c r="L35" s="56">
        <v>456.0000000000002</v>
      </c>
      <c r="M35" s="18">
        <f t="shared" si="6"/>
        <v>342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7">
        <v>127.0</v>
      </c>
      <c r="B36" s="48" t="s">
        <v>44</v>
      </c>
      <c r="C36" s="49" t="s">
        <v>60</v>
      </c>
      <c r="D36" s="47" t="s">
        <v>46</v>
      </c>
      <c r="E36" s="47">
        <v>1.0</v>
      </c>
      <c r="F36" s="47" t="s">
        <v>25</v>
      </c>
      <c r="G36" s="50">
        <v>1.6</v>
      </c>
      <c r="H36" s="50">
        <f t="shared" si="5"/>
        <v>1.6</v>
      </c>
      <c r="I36" s="48">
        <v>15.0</v>
      </c>
      <c r="J36" s="48">
        <v>20.0</v>
      </c>
      <c r="K36" s="48">
        <v>5.0</v>
      </c>
      <c r="L36" s="51">
        <v>0.45600000000000024</v>
      </c>
      <c r="M36" s="18">
        <f t="shared" si="6"/>
        <v>0.342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52">
        <v>128.0</v>
      </c>
      <c r="B37" s="53" t="s">
        <v>44</v>
      </c>
      <c r="C37" s="54" t="s">
        <v>61</v>
      </c>
      <c r="D37" s="52" t="s">
        <v>46</v>
      </c>
      <c r="E37" s="52">
        <v>5.0</v>
      </c>
      <c r="F37" s="52" t="s">
        <v>25</v>
      </c>
      <c r="G37" s="55">
        <v>1.6</v>
      </c>
      <c r="H37" s="55">
        <f t="shared" si="5"/>
        <v>8</v>
      </c>
      <c r="I37" s="52">
        <v>15.0</v>
      </c>
      <c r="J37" s="52">
        <v>20.0</v>
      </c>
      <c r="K37" s="52">
        <v>5.0</v>
      </c>
      <c r="L37" s="56">
        <v>2.280000000000001</v>
      </c>
      <c r="M37" s="18">
        <f t="shared" si="6"/>
        <v>1.71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57"/>
      <c r="B39" s="57"/>
      <c r="C39" s="57"/>
      <c r="D39" s="57"/>
      <c r="E39" s="57"/>
      <c r="F39" s="58" t="s">
        <v>34</v>
      </c>
      <c r="G39" s="59"/>
      <c r="H39" s="59">
        <f>SUM(H21:H37)</f>
        <v>1964.6</v>
      </c>
      <c r="I39" s="60"/>
      <c r="J39" s="60"/>
      <c r="K39" s="60"/>
      <c r="L39" s="61">
        <v>559.9110000000003</v>
      </c>
      <c r="M39" s="62">
        <f>L39*75%</f>
        <v>419.93325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ht="15.75" customHeight="1">
      <c r="A40" s="1"/>
      <c r="B40" s="6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2" t="s">
        <v>62</v>
      </c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3"/>
      <c r="I43" s="3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3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44" t="s">
        <v>36</v>
      </c>
      <c r="I45" s="45"/>
      <c r="J45" s="45"/>
      <c r="K45" s="45"/>
      <c r="L45" s="45"/>
      <c r="M45" s="45"/>
      <c r="N45" s="4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40"/>
      <c r="C46" s="65" t="s">
        <v>1</v>
      </c>
      <c r="D46" s="40"/>
      <c r="E46" s="40"/>
      <c r="F46" s="40"/>
      <c r="G46" s="41"/>
      <c r="H46" s="42"/>
      <c r="I46" s="40"/>
      <c r="J46" s="40"/>
      <c r="K46" s="40"/>
      <c r="L46" s="40"/>
      <c r="M46" s="40"/>
      <c r="N46" s="40"/>
      <c r="O46" s="4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40"/>
      <c r="C47" s="66"/>
      <c r="D47" s="40"/>
      <c r="E47" s="40"/>
      <c r="F47" s="40"/>
      <c r="G47" s="41"/>
      <c r="H47" s="42"/>
      <c r="I47" s="40"/>
      <c r="J47" s="40"/>
      <c r="K47" s="40"/>
      <c r="L47" s="40"/>
      <c r="M47" s="40"/>
      <c r="N47" s="40"/>
      <c r="O47" s="4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46" t="s">
        <v>2</v>
      </c>
      <c r="B48" s="46" t="s">
        <v>3</v>
      </c>
      <c r="C48" s="46" t="s">
        <v>37</v>
      </c>
      <c r="D48" s="46" t="s">
        <v>38</v>
      </c>
      <c r="E48" s="46" t="s">
        <v>39</v>
      </c>
      <c r="F48" s="46" t="s">
        <v>40</v>
      </c>
      <c r="G48" s="46" t="s">
        <v>10</v>
      </c>
      <c r="H48" s="46" t="s">
        <v>11</v>
      </c>
      <c r="I48" s="46" t="s">
        <v>12</v>
      </c>
      <c r="J48" s="12" t="s">
        <v>13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47">
        <v>421.0</v>
      </c>
      <c r="B49" s="49" t="s">
        <v>63</v>
      </c>
      <c r="C49" s="49" t="s">
        <v>64</v>
      </c>
      <c r="D49" s="47" t="s">
        <v>46</v>
      </c>
      <c r="E49" s="47">
        <v>2.0</v>
      </c>
      <c r="F49" s="48" t="s">
        <v>25</v>
      </c>
      <c r="G49" s="50">
        <v>12.0</v>
      </c>
      <c r="H49" s="50">
        <f t="shared" ref="H49:H84" si="7">+E49*G49</f>
        <v>24</v>
      </c>
      <c r="I49" s="51">
        <v>5.040000000000002</v>
      </c>
      <c r="J49" s="18">
        <f t="shared" ref="J49:J84" si="8">I49*75%</f>
        <v>3.78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52">
        <v>422.0</v>
      </c>
      <c r="B50" s="54" t="s">
        <v>63</v>
      </c>
      <c r="C50" s="54" t="s">
        <v>65</v>
      </c>
      <c r="D50" s="52" t="s">
        <v>46</v>
      </c>
      <c r="E50" s="52">
        <v>1.0</v>
      </c>
      <c r="F50" s="53" t="s">
        <v>25</v>
      </c>
      <c r="G50" s="55">
        <v>3.5</v>
      </c>
      <c r="H50" s="55">
        <f t="shared" si="7"/>
        <v>3.5</v>
      </c>
      <c r="I50" s="56">
        <v>0.7350000000000003</v>
      </c>
      <c r="J50" s="18">
        <f t="shared" si="8"/>
        <v>0.55125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47">
        <v>423.0</v>
      </c>
      <c r="B51" s="49" t="s">
        <v>63</v>
      </c>
      <c r="C51" s="49" t="s">
        <v>66</v>
      </c>
      <c r="D51" s="47" t="s">
        <v>46</v>
      </c>
      <c r="E51" s="47">
        <v>1.0</v>
      </c>
      <c r="F51" s="48" t="s">
        <v>25</v>
      </c>
      <c r="G51" s="50">
        <v>3.5</v>
      </c>
      <c r="H51" s="50">
        <f t="shared" si="7"/>
        <v>3.5</v>
      </c>
      <c r="I51" s="51">
        <v>0.7350000000000003</v>
      </c>
      <c r="J51" s="18">
        <f t="shared" si="8"/>
        <v>0.55125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52">
        <v>424.0</v>
      </c>
      <c r="B52" s="54" t="s">
        <v>63</v>
      </c>
      <c r="C52" s="54" t="s">
        <v>67</v>
      </c>
      <c r="D52" s="52" t="s">
        <v>46</v>
      </c>
      <c r="E52" s="52">
        <v>1.0</v>
      </c>
      <c r="F52" s="53" t="s">
        <v>25</v>
      </c>
      <c r="G52" s="55">
        <v>3.5</v>
      </c>
      <c r="H52" s="55">
        <f t="shared" si="7"/>
        <v>3.5</v>
      </c>
      <c r="I52" s="56">
        <v>0.7350000000000003</v>
      </c>
      <c r="J52" s="18">
        <f t="shared" si="8"/>
        <v>0.55125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0" customHeight="1">
      <c r="A53" s="47">
        <v>425.0</v>
      </c>
      <c r="B53" s="49" t="s">
        <v>63</v>
      </c>
      <c r="C53" s="49" t="s">
        <v>68</v>
      </c>
      <c r="D53" s="47" t="s">
        <v>46</v>
      </c>
      <c r="E53" s="47">
        <v>1.0</v>
      </c>
      <c r="F53" s="48" t="s">
        <v>25</v>
      </c>
      <c r="G53" s="50">
        <v>3.5</v>
      </c>
      <c r="H53" s="50">
        <f t="shared" si="7"/>
        <v>3.5</v>
      </c>
      <c r="I53" s="51">
        <v>0.7350000000000003</v>
      </c>
      <c r="J53" s="18">
        <f t="shared" si="8"/>
        <v>0.55125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0" customHeight="1">
      <c r="A54" s="52">
        <v>426.0</v>
      </c>
      <c r="B54" s="54" t="s">
        <v>63</v>
      </c>
      <c r="C54" s="54" t="s">
        <v>69</v>
      </c>
      <c r="D54" s="52" t="s">
        <v>46</v>
      </c>
      <c r="E54" s="52">
        <v>5.0</v>
      </c>
      <c r="F54" s="53" t="s">
        <v>25</v>
      </c>
      <c r="G54" s="55">
        <v>3.5</v>
      </c>
      <c r="H54" s="55">
        <f t="shared" si="7"/>
        <v>17.5</v>
      </c>
      <c r="I54" s="56">
        <v>3.675000000000001</v>
      </c>
      <c r="J54" s="18">
        <f t="shared" si="8"/>
        <v>2.75625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0" customHeight="1">
      <c r="A55" s="47">
        <v>427.0</v>
      </c>
      <c r="B55" s="49" t="s">
        <v>63</v>
      </c>
      <c r="C55" s="49" t="s">
        <v>70</v>
      </c>
      <c r="D55" s="47" t="s">
        <v>46</v>
      </c>
      <c r="E55" s="47">
        <v>10.0</v>
      </c>
      <c r="F55" s="48" t="s">
        <v>25</v>
      </c>
      <c r="G55" s="50">
        <v>3.5</v>
      </c>
      <c r="H55" s="50">
        <f t="shared" si="7"/>
        <v>35</v>
      </c>
      <c r="I55" s="51">
        <v>7.350000000000002</v>
      </c>
      <c r="J55" s="18">
        <f t="shared" si="8"/>
        <v>5.5125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0" customHeight="1">
      <c r="A56" s="52">
        <v>428.0</v>
      </c>
      <c r="B56" s="54" t="s">
        <v>63</v>
      </c>
      <c r="C56" s="54" t="s">
        <v>71</v>
      </c>
      <c r="D56" s="52" t="s">
        <v>72</v>
      </c>
      <c r="E56" s="52">
        <v>1.0</v>
      </c>
      <c r="F56" s="53" t="s">
        <v>25</v>
      </c>
      <c r="G56" s="55">
        <v>50.0</v>
      </c>
      <c r="H56" s="55">
        <f t="shared" si="7"/>
        <v>50</v>
      </c>
      <c r="I56" s="56">
        <v>10.500000000000004</v>
      </c>
      <c r="J56" s="18">
        <f t="shared" si="8"/>
        <v>7.875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0" customHeight="1">
      <c r="A57" s="47">
        <v>429.0</v>
      </c>
      <c r="B57" s="49" t="s">
        <v>63</v>
      </c>
      <c r="C57" s="49" t="s">
        <v>73</v>
      </c>
      <c r="D57" s="47" t="s">
        <v>46</v>
      </c>
      <c r="E57" s="47">
        <v>1.0</v>
      </c>
      <c r="F57" s="48" t="s">
        <v>25</v>
      </c>
      <c r="G57" s="50">
        <v>60.0</v>
      </c>
      <c r="H57" s="50">
        <f t="shared" si="7"/>
        <v>60</v>
      </c>
      <c r="I57" s="51">
        <v>12.600000000000005</v>
      </c>
      <c r="J57" s="18">
        <f t="shared" si="8"/>
        <v>9.45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52">
        <v>430.0</v>
      </c>
      <c r="B58" s="54" t="s">
        <v>63</v>
      </c>
      <c r="C58" s="54" t="s">
        <v>74</v>
      </c>
      <c r="D58" s="52" t="s">
        <v>46</v>
      </c>
      <c r="E58" s="52">
        <v>2.0</v>
      </c>
      <c r="F58" s="53" t="s">
        <v>25</v>
      </c>
      <c r="G58" s="55">
        <v>25.0</v>
      </c>
      <c r="H58" s="55">
        <f t="shared" si="7"/>
        <v>50</v>
      </c>
      <c r="I58" s="56">
        <v>10.500000000000004</v>
      </c>
      <c r="J58" s="18">
        <f t="shared" si="8"/>
        <v>7.875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0" customHeight="1">
      <c r="A59" s="47">
        <v>431.0</v>
      </c>
      <c r="B59" s="49" t="s">
        <v>63</v>
      </c>
      <c r="C59" s="49" t="s">
        <v>75</v>
      </c>
      <c r="D59" s="47" t="s">
        <v>46</v>
      </c>
      <c r="E59" s="47">
        <v>31.0</v>
      </c>
      <c r="F59" s="48" t="s">
        <v>25</v>
      </c>
      <c r="G59" s="50">
        <v>3.0</v>
      </c>
      <c r="H59" s="50">
        <f t="shared" si="7"/>
        <v>93</v>
      </c>
      <c r="I59" s="51">
        <v>19.53000000000001</v>
      </c>
      <c r="J59" s="18">
        <f t="shared" si="8"/>
        <v>14.6475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52">
        <v>432.0</v>
      </c>
      <c r="B60" s="54" t="s">
        <v>63</v>
      </c>
      <c r="C60" s="54" t="s">
        <v>76</v>
      </c>
      <c r="D60" s="52" t="s">
        <v>46</v>
      </c>
      <c r="E60" s="52">
        <v>1.0</v>
      </c>
      <c r="F60" s="53" t="s">
        <v>25</v>
      </c>
      <c r="G60" s="55">
        <v>3.5</v>
      </c>
      <c r="H60" s="55">
        <f t="shared" si="7"/>
        <v>3.5</v>
      </c>
      <c r="I60" s="56">
        <v>0.7350000000000003</v>
      </c>
      <c r="J60" s="18">
        <f t="shared" si="8"/>
        <v>0.55125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47">
        <v>433.0</v>
      </c>
      <c r="B61" s="49" t="s">
        <v>63</v>
      </c>
      <c r="C61" s="49" t="s">
        <v>77</v>
      </c>
      <c r="D61" s="47" t="s">
        <v>46</v>
      </c>
      <c r="E61" s="47">
        <v>1.0</v>
      </c>
      <c r="F61" s="48" t="s">
        <v>25</v>
      </c>
      <c r="G61" s="50">
        <v>3.5</v>
      </c>
      <c r="H61" s="50">
        <f t="shared" si="7"/>
        <v>3.5</v>
      </c>
      <c r="I61" s="51">
        <v>0.7350000000000003</v>
      </c>
      <c r="J61" s="18">
        <f t="shared" si="8"/>
        <v>0.55125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0" customHeight="1">
      <c r="A62" s="52">
        <v>434.0</v>
      </c>
      <c r="B62" s="54" t="s">
        <v>63</v>
      </c>
      <c r="C62" s="54" t="s">
        <v>78</v>
      </c>
      <c r="D62" s="52" t="s">
        <v>46</v>
      </c>
      <c r="E62" s="52">
        <v>1.0</v>
      </c>
      <c r="F62" s="53" t="s">
        <v>25</v>
      </c>
      <c r="G62" s="55">
        <v>3.5</v>
      </c>
      <c r="H62" s="55">
        <f t="shared" si="7"/>
        <v>3.5</v>
      </c>
      <c r="I62" s="56">
        <v>0.7350000000000003</v>
      </c>
      <c r="J62" s="18">
        <f t="shared" si="8"/>
        <v>0.55125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0" customHeight="1">
      <c r="A63" s="47">
        <v>435.0</v>
      </c>
      <c r="B63" s="49" t="s">
        <v>63</v>
      </c>
      <c r="C63" s="49" t="s">
        <v>79</v>
      </c>
      <c r="D63" s="47" t="s">
        <v>46</v>
      </c>
      <c r="E63" s="47">
        <v>1.0</v>
      </c>
      <c r="F63" s="48" t="s">
        <v>25</v>
      </c>
      <c r="G63" s="50">
        <v>3.5</v>
      </c>
      <c r="H63" s="50">
        <f t="shared" si="7"/>
        <v>3.5</v>
      </c>
      <c r="I63" s="51">
        <v>0.7350000000000003</v>
      </c>
      <c r="J63" s="18">
        <f t="shared" si="8"/>
        <v>0.55125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0" customHeight="1">
      <c r="A64" s="52">
        <v>436.0</v>
      </c>
      <c r="B64" s="54" t="s">
        <v>63</v>
      </c>
      <c r="C64" s="54" t="s">
        <v>80</v>
      </c>
      <c r="D64" s="52" t="s">
        <v>46</v>
      </c>
      <c r="E64" s="52">
        <v>2.0</v>
      </c>
      <c r="F64" s="53" t="s">
        <v>25</v>
      </c>
      <c r="G64" s="55">
        <v>3.5</v>
      </c>
      <c r="H64" s="55">
        <f t="shared" si="7"/>
        <v>7</v>
      </c>
      <c r="I64" s="56">
        <v>1.4700000000000006</v>
      </c>
      <c r="J64" s="18">
        <f t="shared" si="8"/>
        <v>1.1025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0" customHeight="1">
      <c r="A65" s="47">
        <v>437.0</v>
      </c>
      <c r="B65" s="49" t="s">
        <v>63</v>
      </c>
      <c r="C65" s="49" t="s">
        <v>81</v>
      </c>
      <c r="D65" s="47" t="s">
        <v>46</v>
      </c>
      <c r="E65" s="47">
        <v>1.0</v>
      </c>
      <c r="F65" s="48" t="s">
        <v>25</v>
      </c>
      <c r="G65" s="50">
        <v>6.5</v>
      </c>
      <c r="H65" s="50">
        <f t="shared" si="7"/>
        <v>6.5</v>
      </c>
      <c r="I65" s="51">
        <v>1.3650000000000004</v>
      </c>
      <c r="J65" s="18">
        <f t="shared" si="8"/>
        <v>1.02375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0" customHeight="1">
      <c r="A66" s="52">
        <v>438.0</v>
      </c>
      <c r="B66" s="54" t="s">
        <v>63</v>
      </c>
      <c r="C66" s="54" t="s">
        <v>82</v>
      </c>
      <c r="D66" s="52" t="s">
        <v>46</v>
      </c>
      <c r="E66" s="52">
        <v>1.0</v>
      </c>
      <c r="F66" s="53" t="s">
        <v>25</v>
      </c>
      <c r="G66" s="55">
        <v>1.5</v>
      </c>
      <c r="H66" s="55">
        <f t="shared" si="7"/>
        <v>1.5</v>
      </c>
      <c r="I66" s="56">
        <v>0.3150000000000001</v>
      </c>
      <c r="J66" s="18">
        <f t="shared" si="8"/>
        <v>0.23625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0" customHeight="1">
      <c r="A67" s="47">
        <v>439.0</v>
      </c>
      <c r="B67" s="49" t="s">
        <v>63</v>
      </c>
      <c r="C67" s="49" t="s">
        <v>83</v>
      </c>
      <c r="D67" s="47" t="s">
        <v>46</v>
      </c>
      <c r="E67" s="47">
        <v>1.0</v>
      </c>
      <c r="F67" s="48" t="s">
        <v>25</v>
      </c>
      <c r="G67" s="50">
        <v>8.3</v>
      </c>
      <c r="H67" s="50">
        <f t="shared" si="7"/>
        <v>8.3</v>
      </c>
      <c r="I67" s="51">
        <v>1.7430000000000008</v>
      </c>
      <c r="J67" s="18">
        <f t="shared" si="8"/>
        <v>1.30725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0" customHeight="1">
      <c r="A68" s="52">
        <v>440.0</v>
      </c>
      <c r="B68" s="54" t="s">
        <v>63</v>
      </c>
      <c r="C68" s="54" t="s">
        <v>84</v>
      </c>
      <c r="D68" s="52" t="s">
        <v>46</v>
      </c>
      <c r="E68" s="52">
        <v>2.0</v>
      </c>
      <c r="F68" s="53" t="s">
        <v>25</v>
      </c>
      <c r="G68" s="55">
        <v>11.0</v>
      </c>
      <c r="H68" s="55">
        <f t="shared" si="7"/>
        <v>22</v>
      </c>
      <c r="I68" s="56">
        <v>4.620000000000002</v>
      </c>
      <c r="J68" s="18">
        <f t="shared" si="8"/>
        <v>3.465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0" customHeight="1">
      <c r="A69" s="47">
        <v>441.0</v>
      </c>
      <c r="B69" s="49" t="s">
        <v>63</v>
      </c>
      <c r="C69" s="49" t="s">
        <v>85</v>
      </c>
      <c r="D69" s="47" t="s">
        <v>46</v>
      </c>
      <c r="E69" s="47">
        <v>2.0</v>
      </c>
      <c r="F69" s="48" t="s">
        <v>25</v>
      </c>
      <c r="G69" s="50">
        <v>8.0</v>
      </c>
      <c r="H69" s="50">
        <f t="shared" si="7"/>
        <v>16</v>
      </c>
      <c r="I69" s="51">
        <v>3.360000000000001</v>
      </c>
      <c r="J69" s="18">
        <f t="shared" si="8"/>
        <v>2.52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0" customHeight="1">
      <c r="A70" s="52">
        <v>442.0</v>
      </c>
      <c r="B70" s="54" t="s">
        <v>63</v>
      </c>
      <c r="C70" s="54" t="s">
        <v>86</v>
      </c>
      <c r="D70" s="52" t="s">
        <v>46</v>
      </c>
      <c r="E70" s="52">
        <v>1.0</v>
      </c>
      <c r="F70" s="53" t="s">
        <v>25</v>
      </c>
      <c r="G70" s="55">
        <v>2.5</v>
      </c>
      <c r="H70" s="55">
        <f t="shared" si="7"/>
        <v>2.5</v>
      </c>
      <c r="I70" s="56">
        <v>0.5250000000000001</v>
      </c>
      <c r="J70" s="18">
        <f t="shared" si="8"/>
        <v>0.39375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0" customHeight="1">
      <c r="A71" s="47">
        <v>443.0</v>
      </c>
      <c r="B71" s="49" t="s">
        <v>63</v>
      </c>
      <c r="C71" s="49" t="s">
        <v>87</v>
      </c>
      <c r="D71" s="47" t="s">
        <v>88</v>
      </c>
      <c r="E71" s="47">
        <v>1.0</v>
      </c>
      <c r="F71" s="48" t="s">
        <v>25</v>
      </c>
      <c r="G71" s="50">
        <v>35.0</v>
      </c>
      <c r="H71" s="50">
        <f t="shared" si="7"/>
        <v>35</v>
      </c>
      <c r="I71" s="51">
        <v>7.350000000000002</v>
      </c>
      <c r="J71" s="18">
        <f t="shared" si="8"/>
        <v>5.5125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0" customHeight="1">
      <c r="A72" s="52">
        <v>444.0</v>
      </c>
      <c r="B72" s="54" t="s">
        <v>63</v>
      </c>
      <c r="C72" s="54" t="s">
        <v>89</v>
      </c>
      <c r="D72" s="52" t="s">
        <v>46</v>
      </c>
      <c r="E72" s="52">
        <v>1.0</v>
      </c>
      <c r="F72" s="53" t="s">
        <v>25</v>
      </c>
      <c r="G72" s="55">
        <v>1.5</v>
      </c>
      <c r="H72" s="55">
        <f t="shared" si="7"/>
        <v>1.5</v>
      </c>
      <c r="I72" s="56">
        <v>0.3150000000000001</v>
      </c>
      <c r="J72" s="18">
        <f t="shared" si="8"/>
        <v>0.23625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0" customHeight="1">
      <c r="A73" s="47">
        <v>445.0</v>
      </c>
      <c r="B73" s="49" t="s">
        <v>63</v>
      </c>
      <c r="C73" s="49" t="s">
        <v>90</v>
      </c>
      <c r="D73" s="47" t="s">
        <v>46</v>
      </c>
      <c r="E73" s="47">
        <v>4.0</v>
      </c>
      <c r="F73" s="48" t="s">
        <v>25</v>
      </c>
      <c r="G73" s="50">
        <v>1.3</v>
      </c>
      <c r="H73" s="50">
        <f t="shared" si="7"/>
        <v>5.2</v>
      </c>
      <c r="I73" s="51">
        <v>1.0920000000000005</v>
      </c>
      <c r="J73" s="18">
        <f t="shared" si="8"/>
        <v>0.819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0" customHeight="1">
      <c r="A74" s="52">
        <v>446.0</v>
      </c>
      <c r="B74" s="54" t="s">
        <v>63</v>
      </c>
      <c r="C74" s="54" t="s">
        <v>91</v>
      </c>
      <c r="D74" s="52" t="s">
        <v>46</v>
      </c>
      <c r="E74" s="52">
        <v>1.0</v>
      </c>
      <c r="F74" s="53" t="s">
        <v>25</v>
      </c>
      <c r="G74" s="55">
        <v>12.0</v>
      </c>
      <c r="H74" s="55">
        <f t="shared" si="7"/>
        <v>12</v>
      </c>
      <c r="I74" s="56">
        <v>2.520000000000001</v>
      </c>
      <c r="J74" s="18">
        <f t="shared" si="8"/>
        <v>1.89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0" customHeight="1">
      <c r="A75" s="47">
        <v>447.0</v>
      </c>
      <c r="B75" s="49" t="s">
        <v>63</v>
      </c>
      <c r="C75" s="49" t="s">
        <v>92</v>
      </c>
      <c r="D75" s="47" t="s">
        <v>46</v>
      </c>
      <c r="E75" s="47">
        <v>1.0</v>
      </c>
      <c r="F75" s="48" t="s">
        <v>25</v>
      </c>
      <c r="G75" s="50">
        <v>1.2</v>
      </c>
      <c r="H75" s="50">
        <f t="shared" si="7"/>
        <v>1.2</v>
      </c>
      <c r="I75" s="51">
        <v>0.25200000000000006</v>
      </c>
      <c r="J75" s="18">
        <f t="shared" si="8"/>
        <v>0.189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0" customHeight="1">
      <c r="A76" s="52">
        <v>448.0</v>
      </c>
      <c r="B76" s="54" t="s">
        <v>63</v>
      </c>
      <c r="C76" s="54" t="s">
        <v>93</v>
      </c>
      <c r="D76" s="52" t="s">
        <v>46</v>
      </c>
      <c r="E76" s="52">
        <v>1.0</v>
      </c>
      <c r="F76" s="53" t="s">
        <v>25</v>
      </c>
      <c r="G76" s="55">
        <v>4.0</v>
      </c>
      <c r="H76" s="55">
        <f t="shared" si="7"/>
        <v>4</v>
      </c>
      <c r="I76" s="56">
        <v>0.8400000000000003</v>
      </c>
      <c r="J76" s="18">
        <f t="shared" si="8"/>
        <v>0.63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0" customHeight="1">
      <c r="A77" s="47">
        <v>449.0</v>
      </c>
      <c r="B77" s="49" t="s">
        <v>63</v>
      </c>
      <c r="C77" s="49" t="s">
        <v>94</v>
      </c>
      <c r="D77" s="47" t="s">
        <v>46</v>
      </c>
      <c r="E77" s="47">
        <v>1.0</v>
      </c>
      <c r="F77" s="48" t="s">
        <v>25</v>
      </c>
      <c r="G77" s="50">
        <v>11.0</v>
      </c>
      <c r="H77" s="50">
        <f t="shared" si="7"/>
        <v>11</v>
      </c>
      <c r="I77" s="51">
        <v>2.310000000000001</v>
      </c>
      <c r="J77" s="18">
        <f t="shared" si="8"/>
        <v>1.7325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0" customHeight="1">
      <c r="A78" s="52">
        <v>450.0</v>
      </c>
      <c r="B78" s="54" t="s">
        <v>63</v>
      </c>
      <c r="C78" s="54" t="s">
        <v>95</v>
      </c>
      <c r="D78" s="52" t="s">
        <v>46</v>
      </c>
      <c r="E78" s="52">
        <v>1.0</v>
      </c>
      <c r="F78" s="53" t="s">
        <v>25</v>
      </c>
      <c r="G78" s="55">
        <v>2.5</v>
      </c>
      <c r="H78" s="55">
        <f t="shared" si="7"/>
        <v>2.5</v>
      </c>
      <c r="I78" s="56">
        <v>0.5250000000000001</v>
      </c>
      <c r="J78" s="18">
        <f t="shared" si="8"/>
        <v>0.39375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0" customHeight="1">
      <c r="A79" s="47">
        <v>451.0</v>
      </c>
      <c r="B79" s="49" t="s">
        <v>63</v>
      </c>
      <c r="C79" s="49" t="s">
        <v>96</v>
      </c>
      <c r="D79" s="47" t="s">
        <v>46</v>
      </c>
      <c r="E79" s="47">
        <v>1.0</v>
      </c>
      <c r="F79" s="48" t="s">
        <v>25</v>
      </c>
      <c r="G79" s="50">
        <v>8.8</v>
      </c>
      <c r="H79" s="50">
        <f t="shared" si="7"/>
        <v>8.8</v>
      </c>
      <c r="I79" s="51">
        <v>1.8480000000000008</v>
      </c>
      <c r="J79" s="18">
        <f t="shared" si="8"/>
        <v>1.386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0" customHeight="1">
      <c r="A80" s="52">
        <v>452.0</v>
      </c>
      <c r="B80" s="54" t="s">
        <v>63</v>
      </c>
      <c r="C80" s="54" t="s">
        <v>97</v>
      </c>
      <c r="D80" s="52" t="s">
        <v>46</v>
      </c>
      <c r="E80" s="52">
        <v>1.0</v>
      </c>
      <c r="F80" s="53" t="s">
        <v>25</v>
      </c>
      <c r="G80" s="55">
        <v>52.0</v>
      </c>
      <c r="H80" s="55">
        <f t="shared" si="7"/>
        <v>52</v>
      </c>
      <c r="I80" s="56">
        <v>10.920000000000003</v>
      </c>
      <c r="J80" s="18">
        <f t="shared" si="8"/>
        <v>8.19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0" customHeight="1">
      <c r="A81" s="47">
        <v>453.0</v>
      </c>
      <c r="B81" s="49" t="s">
        <v>63</v>
      </c>
      <c r="C81" s="49" t="s">
        <v>98</v>
      </c>
      <c r="D81" s="47" t="s">
        <v>46</v>
      </c>
      <c r="E81" s="47">
        <v>1.0</v>
      </c>
      <c r="F81" s="48" t="s">
        <v>25</v>
      </c>
      <c r="G81" s="50">
        <v>13.5</v>
      </c>
      <c r="H81" s="50">
        <f t="shared" si="7"/>
        <v>13.5</v>
      </c>
      <c r="I81" s="51">
        <v>2.835000000000001</v>
      </c>
      <c r="J81" s="18">
        <f t="shared" si="8"/>
        <v>2.12625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0" customHeight="1">
      <c r="A82" s="52">
        <v>454.0</v>
      </c>
      <c r="B82" s="54" t="s">
        <v>63</v>
      </c>
      <c r="C82" s="54" t="s">
        <v>99</v>
      </c>
      <c r="D82" s="52" t="s">
        <v>46</v>
      </c>
      <c r="E82" s="52">
        <v>1.0</v>
      </c>
      <c r="F82" s="53" t="s">
        <v>25</v>
      </c>
      <c r="G82" s="55">
        <v>6.71</v>
      </c>
      <c r="H82" s="55">
        <f t="shared" si="7"/>
        <v>6.71</v>
      </c>
      <c r="I82" s="56">
        <v>1.4091000000000005</v>
      </c>
      <c r="J82" s="18">
        <f t="shared" si="8"/>
        <v>1.056825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0" customHeight="1">
      <c r="A83" s="47">
        <v>455.0</v>
      </c>
      <c r="B83" s="49" t="s">
        <v>63</v>
      </c>
      <c r="C83" s="49" t="s">
        <v>100</v>
      </c>
      <c r="D83" s="47" t="s">
        <v>46</v>
      </c>
      <c r="E83" s="47">
        <v>1.0</v>
      </c>
      <c r="F83" s="48" t="s">
        <v>25</v>
      </c>
      <c r="G83" s="50">
        <v>6.75</v>
      </c>
      <c r="H83" s="50">
        <f t="shared" si="7"/>
        <v>6.75</v>
      </c>
      <c r="I83" s="51">
        <v>1.4175000000000004</v>
      </c>
      <c r="J83" s="18">
        <f t="shared" si="8"/>
        <v>1.063125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0" customHeight="1">
      <c r="A84" s="52">
        <v>456.0</v>
      </c>
      <c r="B84" s="54" t="s">
        <v>63</v>
      </c>
      <c r="C84" s="54" t="s">
        <v>101</v>
      </c>
      <c r="D84" s="52" t="s">
        <v>46</v>
      </c>
      <c r="E84" s="52">
        <v>2.0</v>
      </c>
      <c r="F84" s="53" t="s">
        <v>25</v>
      </c>
      <c r="G84" s="55">
        <v>280.0</v>
      </c>
      <c r="H84" s="55">
        <f t="shared" si="7"/>
        <v>560</v>
      </c>
      <c r="I84" s="56">
        <v>117.60000000000004</v>
      </c>
      <c r="J84" s="18">
        <f t="shared" si="8"/>
        <v>88.2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0" customHeight="1">
      <c r="A86" s="67"/>
      <c r="B86" s="27"/>
      <c r="C86" s="57"/>
      <c r="D86" s="57"/>
      <c r="E86" s="57"/>
      <c r="F86" s="68" t="s">
        <v>34</v>
      </c>
      <c r="G86" s="69"/>
      <c r="H86" s="69">
        <f>SUM(H49:H84)</f>
        <v>1141.46</v>
      </c>
      <c r="I86" s="70">
        <v>239.70660000000007</v>
      </c>
      <c r="J86" s="71">
        <f>I86*75%</f>
        <v>179.77995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15.75" customHeight="1">
      <c r="A87" s="1"/>
      <c r="B87" s="1"/>
      <c r="C87" s="64"/>
      <c r="D87" s="1"/>
      <c r="E87" s="1"/>
      <c r="F87" s="1"/>
      <c r="G87" s="6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0" customHeight="1">
      <c r="A88" s="3"/>
      <c r="B88" s="2" t="s">
        <v>102</v>
      </c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0" customHeight="1">
      <c r="A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0" customHeight="1">
      <c r="A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44" t="s">
        <v>36</v>
      </c>
      <c r="I91" s="45"/>
      <c r="J91" s="45"/>
      <c r="K91" s="45"/>
      <c r="L91" s="45"/>
      <c r="M91" s="45"/>
      <c r="N91" s="4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40"/>
      <c r="C92" s="65" t="s">
        <v>1</v>
      </c>
      <c r="D92" s="40"/>
      <c r="E92" s="40"/>
      <c r="F92" s="40"/>
      <c r="G92" s="41"/>
      <c r="H92" s="42"/>
      <c r="I92" s="40"/>
      <c r="J92" s="40"/>
      <c r="K92" s="40"/>
      <c r="L92" s="40"/>
      <c r="M92" s="40"/>
      <c r="N92" s="40"/>
      <c r="O92" s="4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40"/>
      <c r="C93" s="66"/>
      <c r="D93" s="40"/>
      <c r="E93" s="40"/>
      <c r="F93" s="40"/>
      <c r="G93" s="41"/>
      <c r="H93" s="42"/>
      <c r="I93" s="40"/>
      <c r="J93" s="40"/>
      <c r="K93" s="40"/>
      <c r="L93" s="40"/>
      <c r="M93" s="40"/>
      <c r="N93" s="40"/>
      <c r="O93" s="4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46" t="s">
        <v>2</v>
      </c>
      <c r="B94" s="46" t="s">
        <v>3</v>
      </c>
      <c r="C94" s="46" t="s">
        <v>37</v>
      </c>
      <c r="D94" s="46" t="s">
        <v>38</v>
      </c>
      <c r="E94" s="46" t="s">
        <v>39</v>
      </c>
      <c r="F94" s="46" t="s">
        <v>40</v>
      </c>
      <c r="G94" s="46" t="s">
        <v>10</v>
      </c>
      <c r="H94" s="46" t="s">
        <v>11</v>
      </c>
      <c r="I94" s="46" t="s">
        <v>12</v>
      </c>
      <c r="J94" s="12" t="s">
        <v>13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47">
        <v>457.0</v>
      </c>
      <c r="B95" s="48" t="s">
        <v>103</v>
      </c>
      <c r="C95" s="49" t="s">
        <v>104</v>
      </c>
      <c r="D95" s="47" t="s">
        <v>46</v>
      </c>
      <c r="E95" s="47">
        <v>5.0</v>
      </c>
      <c r="F95" s="48" t="s">
        <v>25</v>
      </c>
      <c r="G95" s="50">
        <v>8.5</v>
      </c>
      <c r="H95" s="50">
        <f t="shared" ref="H95:H125" si="9">+E95*G95</f>
        <v>42.5</v>
      </c>
      <c r="I95" s="51">
        <v>1.7850000000000006</v>
      </c>
      <c r="J95" s="18">
        <f t="shared" ref="J95:J125" si="10">I95*75%</f>
        <v>1.33875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52">
        <v>458.0</v>
      </c>
      <c r="B96" s="53" t="s">
        <v>103</v>
      </c>
      <c r="C96" s="54" t="s">
        <v>105</v>
      </c>
      <c r="D96" s="52" t="s">
        <v>46</v>
      </c>
      <c r="E96" s="52">
        <v>2.0</v>
      </c>
      <c r="F96" s="53" t="s">
        <v>25</v>
      </c>
      <c r="G96" s="55">
        <v>3.5</v>
      </c>
      <c r="H96" s="55">
        <f t="shared" si="9"/>
        <v>7</v>
      </c>
      <c r="I96" s="56">
        <v>0.7350000000000003</v>
      </c>
      <c r="J96" s="18">
        <f t="shared" si="10"/>
        <v>0.55125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47">
        <v>459.0</v>
      </c>
      <c r="B97" s="48" t="s">
        <v>103</v>
      </c>
      <c r="C97" s="49" t="s">
        <v>106</v>
      </c>
      <c r="D97" s="47" t="s">
        <v>46</v>
      </c>
      <c r="E97" s="47">
        <v>7.0</v>
      </c>
      <c r="F97" s="48" t="s">
        <v>25</v>
      </c>
      <c r="G97" s="50">
        <v>3.5</v>
      </c>
      <c r="H97" s="50">
        <f t="shared" si="9"/>
        <v>24.5</v>
      </c>
      <c r="I97" s="72">
        <v>0.7350000000000003</v>
      </c>
      <c r="J97" s="18">
        <f t="shared" si="10"/>
        <v>0.55125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52">
        <v>460.0</v>
      </c>
      <c r="B98" s="53" t="s">
        <v>103</v>
      </c>
      <c r="C98" s="54" t="s">
        <v>73</v>
      </c>
      <c r="D98" s="52" t="s">
        <v>46</v>
      </c>
      <c r="E98" s="52">
        <v>1.0</v>
      </c>
      <c r="F98" s="53" t="s">
        <v>25</v>
      </c>
      <c r="G98" s="55">
        <v>60.0</v>
      </c>
      <c r="H98" s="55">
        <f t="shared" si="9"/>
        <v>60</v>
      </c>
      <c r="I98" s="73">
        <v>12.600000000000005</v>
      </c>
      <c r="J98" s="18">
        <f t="shared" si="10"/>
        <v>9.45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47">
        <v>461.0</v>
      </c>
      <c r="B99" s="48" t="s">
        <v>103</v>
      </c>
      <c r="C99" s="49" t="s">
        <v>107</v>
      </c>
      <c r="D99" s="47" t="s">
        <v>46</v>
      </c>
      <c r="E99" s="47">
        <v>2.0</v>
      </c>
      <c r="F99" s="48" t="s">
        <v>25</v>
      </c>
      <c r="G99" s="50">
        <v>6.5</v>
      </c>
      <c r="H99" s="50">
        <f t="shared" si="9"/>
        <v>13</v>
      </c>
      <c r="I99" s="72">
        <v>1.3650000000000004</v>
      </c>
      <c r="J99" s="18">
        <f t="shared" si="10"/>
        <v>1.02375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52">
        <v>462.0</v>
      </c>
      <c r="B100" s="53" t="s">
        <v>103</v>
      </c>
      <c r="C100" s="54" t="s">
        <v>79</v>
      </c>
      <c r="D100" s="52" t="s">
        <v>46</v>
      </c>
      <c r="E100" s="52">
        <v>1.0</v>
      </c>
      <c r="F100" s="53" t="s">
        <v>25</v>
      </c>
      <c r="G100" s="55">
        <v>3.5</v>
      </c>
      <c r="H100" s="55">
        <f t="shared" si="9"/>
        <v>3.5</v>
      </c>
      <c r="I100" s="73">
        <v>0.7350000000000003</v>
      </c>
      <c r="J100" s="18">
        <f t="shared" si="10"/>
        <v>0.55125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47">
        <v>463.0</v>
      </c>
      <c r="B101" s="48" t="s">
        <v>103</v>
      </c>
      <c r="C101" s="49" t="s">
        <v>108</v>
      </c>
      <c r="D101" s="47" t="s">
        <v>46</v>
      </c>
      <c r="E101" s="47">
        <v>2.0</v>
      </c>
      <c r="F101" s="48" t="s">
        <v>25</v>
      </c>
      <c r="G101" s="50">
        <v>3.5</v>
      </c>
      <c r="H101" s="50">
        <f t="shared" si="9"/>
        <v>7</v>
      </c>
      <c r="I101" s="72">
        <v>0.7350000000000003</v>
      </c>
      <c r="J101" s="18">
        <f t="shared" si="10"/>
        <v>0.55125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52">
        <v>464.0</v>
      </c>
      <c r="B102" s="53" t="s">
        <v>103</v>
      </c>
      <c r="C102" s="54" t="s">
        <v>109</v>
      </c>
      <c r="D102" s="52" t="s">
        <v>46</v>
      </c>
      <c r="E102" s="52">
        <v>1.0</v>
      </c>
      <c r="F102" s="53" t="s">
        <v>25</v>
      </c>
      <c r="G102" s="55">
        <v>6.5</v>
      </c>
      <c r="H102" s="55">
        <f t="shared" si="9"/>
        <v>6.5</v>
      </c>
      <c r="I102" s="73">
        <v>1.3650000000000004</v>
      </c>
      <c r="J102" s="18">
        <f t="shared" si="10"/>
        <v>1.02375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47">
        <v>465.0</v>
      </c>
      <c r="B103" s="48" t="s">
        <v>103</v>
      </c>
      <c r="C103" s="49" t="s">
        <v>82</v>
      </c>
      <c r="D103" s="47" t="s">
        <v>46</v>
      </c>
      <c r="E103" s="47">
        <v>2.0</v>
      </c>
      <c r="F103" s="48" t="s">
        <v>25</v>
      </c>
      <c r="G103" s="50">
        <v>1.5</v>
      </c>
      <c r="H103" s="50">
        <f t="shared" si="9"/>
        <v>3</v>
      </c>
      <c r="I103" s="72">
        <v>0.3150000000000001</v>
      </c>
      <c r="J103" s="18">
        <f t="shared" si="10"/>
        <v>0.23625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52">
        <v>466.0</v>
      </c>
      <c r="B104" s="53" t="s">
        <v>103</v>
      </c>
      <c r="C104" s="54" t="s">
        <v>110</v>
      </c>
      <c r="D104" s="52" t="s">
        <v>46</v>
      </c>
      <c r="E104" s="52">
        <v>1.0</v>
      </c>
      <c r="F104" s="53" t="s">
        <v>25</v>
      </c>
      <c r="G104" s="55">
        <v>7.5</v>
      </c>
      <c r="H104" s="55">
        <f t="shared" si="9"/>
        <v>7.5</v>
      </c>
      <c r="I104" s="73">
        <v>1.5750000000000006</v>
      </c>
      <c r="J104" s="18">
        <f t="shared" si="10"/>
        <v>1.18125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47">
        <v>467.0</v>
      </c>
      <c r="B105" s="48" t="s">
        <v>103</v>
      </c>
      <c r="C105" s="49" t="s">
        <v>111</v>
      </c>
      <c r="D105" s="47" t="s">
        <v>46</v>
      </c>
      <c r="E105" s="47">
        <v>2.0</v>
      </c>
      <c r="F105" s="48" t="s">
        <v>25</v>
      </c>
      <c r="G105" s="50">
        <v>5.5</v>
      </c>
      <c r="H105" s="50">
        <f t="shared" si="9"/>
        <v>11</v>
      </c>
      <c r="I105" s="72">
        <v>1.1550000000000005</v>
      </c>
      <c r="J105" s="18">
        <f t="shared" si="10"/>
        <v>0.86625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52">
        <v>468.0</v>
      </c>
      <c r="B106" s="53" t="s">
        <v>103</v>
      </c>
      <c r="C106" s="54" t="s">
        <v>112</v>
      </c>
      <c r="D106" s="52" t="s">
        <v>46</v>
      </c>
      <c r="E106" s="52">
        <v>1.0</v>
      </c>
      <c r="F106" s="53" t="s">
        <v>25</v>
      </c>
      <c r="G106" s="55">
        <v>35.0</v>
      </c>
      <c r="H106" s="55">
        <f t="shared" si="9"/>
        <v>35</v>
      </c>
      <c r="I106" s="73">
        <v>7.350000000000002</v>
      </c>
      <c r="J106" s="18">
        <f t="shared" si="10"/>
        <v>5.5125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47">
        <v>469.0</v>
      </c>
      <c r="B107" s="48" t="s">
        <v>103</v>
      </c>
      <c r="C107" s="49" t="s">
        <v>113</v>
      </c>
      <c r="D107" s="47" t="s">
        <v>46</v>
      </c>
      <c r="E107" s="47">
        <v>1.0</v>
      </c>
      <c r="F107" s="48" t="s">
        <v>25</v>
      </c>
      <c r="G107" s="50">
        <v>28.0</v>
      </c>
      <c r="H107" s="50">
        <f t="shared" si="9"/>
        <v>28</v>
      </c>
      <c r="I107" s="72">
        <v>5.880000000000003</v>
      </c>
      <c r="J107" s="18">
        <f t="shared" si="10"/>
        <v>4.41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52">
        <v>470.0</v>
      </c>
      <c r="B108" s="53" t="s">
        <v>103</v>
      </c>
      <c r="C108" s="54" t="s">
        <v>114</v>
      </c>
      <c r="D108" s="52" t="s">
        <v>46</v>
      </c>
      <c r="E108" s="52">
        <v>9.0</v>
      </c>
      <c r="F108" s="53" t="s">
        <v>25</v>
      </c>
      <c r="G108" s="55">
        <v>60.0</v>
      </c>
      <c r="H108" s="55">
        <f t="shared" si="9"/>
        <v>540</v>
      </c>
      <c r="I108" s="73">
        <v>12.600000000000005</v>
      </c>
      <c r="J108" s="18">
        <f t="shared" si="10"/>
        <v>9.45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47">
        <v>471.0</v>
      </c>
      <c r="B109" s="48" t="s">
        <v>103</v>
      </c>
      <c r="C109" s="49" t="s">
        <v>115</v>
      </c>
      <c r="D109" s="47" t="s">
        <v>46</v>
      </c>
      <c r="E109" s="47">
        <v>1.0</v>
      </c>
      <c r="F109" s="48" t="s">
        <v>25</v>
      </c>
      <c r="G109" s="50">
        <v>1.3</v>
      </c>
      <c r="H109" s="50">
        <f t="shared" si="9"/>
        <v>1.3</v>
      </c>
      <c r="I109" s="72">
        <v>0.27300000000000013</v>
      </c>
      <c r="J109" s="18">
        <f t="shared" si="10"/>
        <v>0.20475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52">
        <v>472.0</v>
      </c>
      <c r="B110" s="53" t="s">
        <v>103</v>
      </c>
      <c r="C110" s="54" t="s">
        <v>94</v>
      </c>
      <c r="D110" s="52" t="s">
        <v>46</v>
      </c>
      <c r="E110" s="52">
        <v>1.0</v>
      </c>
      <c r="F110" s="53" t="s">
        <v>25</v>
      </c>
      <c r="G110" s="55">
        <v>11.0</v>
      </c>
      <c r="H110" s="55">
        <f t="shared" si="9"/>
        <v>11</v>
      </c>
      <c r="I110" s="73">
        <v>2.310000000000001</v>
      </c>
      <c r="J110" s="18">
        <f t="shared" si="10"/>
        <v>1.7325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47">
        <v>473.0</v>
      </c>
      <c r="B111" s="48" t="s">
        <v>103</v>
      </c>
      <c r="C111" s="49" t="s">
        <v>116</v>
      </c>
      <c r="D111" s="47" t="s">
        <v>46</v>
      </c>
      <c r="E111" s="47">
        <v>16.0</v>
      </c>
      <c r="F111" s="48" t="s">
        <v>25</v>
      </c>
      <c r="G111" s="50">
        <v>18.0</v>
      </c>
      <c r="H111" s="50">
        <f t="shared" si="9"/>
        <v>288</v>
      </c>
      <c r="I111" s="72">
        <v>3.780000000000001</v>
      </c>
      <c r="J111" s="18">
        <f t="shared" si="10"/>
        <v>2.835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52">
        <v>474.0</v>
      </c>
      <c r="B112" s="53" t="s">
        <v>103</v>
      </c>
      <c r="C112" s="54" t="s">
        <v>95</v>
      </c>
      <c r="D112" s="52" t="s">
        <v>46</v>
      </c>
      <c r="E112" s="52">
        <v>1.0</v>
      </c>
      <c r="F112" s="53" t="s">
        <v>25</v>
      </c>
      <c r="G112" s="55">
        <v>2.5</v>
      </c>
      <c r="H112" s="55">
        <f t="shared" si="9"/>
        <v>2.5</v>
      </c>
      <c r="I112" s="73">
        <v>0.5250000000000001</v>
      </c>
      <c r="J112" s="18">
        <f t="shared" si="10"/>
        <v>0.39375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47">
        <v>475.0</v>
      </c>
      <c r="B113" s="48" t="s">
        <v>103</v>
      </c>
      <c r="C113" s="49" t="s">
        <v>117</v>
      </c>
      <c r="D113" s="47" t="s">
        <v>46</v>
      </c>
      <c r="E113" s="47">
        <v>1.0</v>
      </c>
      <c r="F113" s="48" t="s">
        <v>25</v>
      </c>
      <c r="G113" s="50">
        <v>12.0</v>
      </c>
      <c r="H113" s="50">
        <f t="shared" si="9"/>
        <v>12</v>
      </c>
      <c r="I113" s="72">
        <v>2.520000000000001</v>
      </c>
      <c r="J113" s="18">
        <f t="shared" si="10"/>
        <v>1.89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52">
        <v>476.0</v>
      </c>
      <c r="B114" s="53" t="s">
        <v>103</v>
      </c>
      <c r="C114" s="54" t="s">
        <v>118</v>
      </c>
      <c r="D114" s="52" t="s">
        <v>46</v>
      </c>
      <c r="E114" s="52">
        <v>1.0</v>
      </c>
      <c r="F114" s="53" t="s">
        <v>25</v>
      </c>
      <c r="G114" s="55">
        <v>6.0</v>
      </c>
      <c r="H114" s="55">
        <f t="shared" si="9"/>
        <v>6</v>
      </c>
      <c r="I114" s="73">
        <v>1.2600000000000005</v>
      </c>
      <c r="J114" s="18">
        <f t="shared" si="10"/>
        <v>0.945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47">
        <v>477.0</v>
      </c>
      <c r="B115" s="48" t="s">
        <v>103</v>
      </c>
      <c r="C115" s="49" t="s">
        <v>119</v>
      </c>
      <c r="D115" s="47" t="s">
        <v>46</v>
      </c>
      <c r="E115" s="47">
        <v>1.0</v>
      </c>
      <c r="F115" s="48" t="s">
        <v>25</v>
      </c>
      <c r="G115" s="50">
        <v>52.0</v>
      </c>
      <c r="H115" s="50">
        <f t="shared" si="9"/>
        <v>52</v>
      </c>
      <c r="I115" s="72">
        <v>10.920000000000003</v>
      </c>
      <c r="J115" s="18">
        <f t="shared" si="10"/>
        <v>8.19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52">
        <v>478.0</v>
      </c>
      <c r="B116" s="53" t="s">
        <v>103</v>
      </c>
      <c r="C116" s="54" t="s">
        <v>120</v>
      </c>
      <c r="D116" s="52" t="s">
        <v>46</v>
      </c>
      <c r="E116" s="52">
        <v>1.0</v>
      </c>
      <c r="F116" s="53" t="s">
        <v>25</v>
      </c>
      <c r="G116" s="55">
        <v>0.5</v>
      </c>
      <c r="H116" s="55">
        <f t="shared" si="9"/>
        <v>0.5</v>
      </c>
      <c r="I116" s="73">
        <v>0.10500000000000004</v>
      </c>
      <c r="J116" s="18">
        <f t="shared" si="10"/>
        <v>0.07875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47">
        <v>479.0</v>
      </c>
      <c r="B117" s="48" t="s">
        <v>103</v>
      </c>
      <c r="C117" s="49" t="s">
        <v>121</v>
      </c>
      <c r="D117" s="47" t="s">
        <v>46</v>
      </c>
      <c r="E117" s="47">
        <v>2.0</v>
      </c>
      <c r="F117" s="48" t="s">
        <v>25</v>
      </c>
      <c r="G117" s="50">
        <v>0.5</v>
      </c>
      <c r="H117" s="50">
        <f t="shared" si="9"/>
        <v>1</v>
      </c>
      <c r="I117" s="72">
        <v>0.10500000000000004</v>
      </c>
      <c r="J117" s="18">
        <f t="shared" si="10"/>
        <v>0.07875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52">
        <v>480.0</v>
      </c>
      <c r="B118" s="53" t="s">
        <v>103</v>
      </c>
      <c r="C118" s="54" t="s">
        <v>122</v>
      </c>
      <c r="D118" s="52" t="s">
        <v>46</v>
      </c>
      <c r="E118" s="52">
        <v>1.0</v>
      </c>
      <c r="F118" s="53" t="s">
        <v>25</v>
      </c>
      <c r="G118" s="55">
        <v>25.0</v>
      </c>
      <c r="H118" s="55">
        <f t="shared" si="9"/>
        <v>25</v>
      </c>
      <c r="I118" s="73">
        <v>5.250000000000002</v>
      </c>
      <c r="J118" s="18">
        <f t="shared" si="10"/>
        <v>3.9375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47">
        <v>481.0</v>
      </c>
      <c r="B119" s="48" t="s">
        <v>103</v>
      </c>
      <c r="C119" s="49" t="s">
        <v>123</v>
      </c>
      <c r="D119" s="47" t="s">
        <v>46</v>
      </c>
      <c r="E119" s="47">
        <v>1.0</v>
      </c>
      <c r="F119" s="48" t="s">
        <v>25</v>
      </c>
      <c r="G119" s="50">
        <v>6.71</v>
      </c>
      <c r="H119" s="50">
        <f t="shared" si="9"/>
        <v>6.71</v>
      </c>
      <c r="I119" s="72">
        <v>1.4091000000000005</v>
      </c>
      <c r="J119" s="18">
        <f t="shared" si="10"/>
        <v>1.056825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52">
        <v>482.0</v>
      </c>
      <c r="B120" s="53" t="s">
        <v>103</v>
      </c>
      <c r="C120" s="54" t="s">
        <v>100</v>
      </c>
      <c r="D120" s="52" t="s">
        <v>46</v>
      </c>
      <c r="E120" s="52">
        <v>2.0</v>
      </c>
      <c r="F120" s="53" t="s">
        <v>25</v>
      </c>
      <c r="G120" s="55">
        <v>6.75</v>
      </c>
      <c r="H120" s="55">
        <f t="shared" si="9"/>
        <v>13.5</v>
      </c>
      <c r="I120" s="73">
        <v>1.4175000000000004</v>
      </c>
      <c r="J120" s="18">
        <f t="shared" si="10"/>
        <v>1.063125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47">
        <v>483.0</v>
      </c>
      <c r="B121" s="48" t="s">
        <v>103</v>
      </c>
      <c r="C121" s="49" t="s">
        <v>124</v>
      </c>
      <c r="D121" s="47" t="s">
        <v>46</v>
      </c>
      <c r="E121" s="47">
        <v>27.0</v>
      </c>
      <c r="F121" s="48" t="s">
        <v>25</v>
      </c>
      <c r="G121" s="50">
        <v>2.3</v>
      </c>
      <c r="H121" s="50">
        <f t="shared" si="9"/>
        <v>62.1</v>
      </c>
      <c r="I121" s="72">
        <v>0.48300000000000015</v>
      </c>
      <c r="J121" s="18">
        <f t="shared" si="10"/>
        <v>0.36225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52">
        <v>484.0</v>
      </c>
      <c r="B122" s="53" t="s">
        <v>103</v>
      </c>
      <c r="C122" s="54" t="s">
        <v>125</v>
      </c>
      <c r="D122" s="52" t="s">
        <v>46</v>
      </c>
      <c r="E122" s="52">
        <v>1.0</v>
      </c>
      <c r="F122" s="53" t="s">
        <v>25</v>
      </c>
      <c r="G122" s="55">
        <v>10.0</v>
      </c>
      <c r="H122" s="55">
        <f t="shared" si="9"/>
        <v>10</v>
      </c>
      <c r="I122" s="73">
        <v>2.1000000000000005</v>
      </c>
      <c r="J122" s="18">
        <f t="shared" si="10"/>
        <v>1.575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47">
        <v>485.0</v>
      </c>
      <c r="B123" s="48" t="s">
        <v>103</v>
      </c>
      <c r="C123" s="49" t="s">
        <v>126</v>
      </c>
      <c r="D123" s="47" t="s">
        <v>46</v>
      </c>
      <c r="E123" s="47">
        <v>1.0</v>
      </c>
      <c r="F123" s="48" t="s">
        <v>25</v>
      </c>
      <c r="G123" s="50">
        <v>10.4</v>
      </c>
      <c r="H123" s="50">
        <f t="shared" si="9"/>
        <v>10.4</v>
      </c>
      <c r="I123" s="72">
        <v>2.184000000000001</v>
      </c>
      <c r="J123" s="18">
        <f t="shared" si="10"/>
        <v>1.638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52">
        <v>486.0</v>
      </c>
      <c r="B124" s="53" t="s">
        <v>103</v>
      </c>
      <c r="C124" s="54" t="s">
        <v>127</v>
      </c>
      <c r="D124" s="52" t="s">
        <v>46</v>
      </c>
      <c r="E124" s="52">
        <v>1.0</v>
      </c>
      <c r="F124" s="53" t="s">
        <v>25</v>
      </c>
      <c r="G124" s="55">
        <v>280.0</v>
      </c>
      <c r="H124" s="55">
        <f t="shared" si="9"/>
        <v>280</v>
      </c>
      <c r="I124" s="73">
        <v>58.80000000000002</v>
      </c>
      <c r="J124" s="18">
        <f t="shared" si="10"/>
        <v>44.1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47">
        <v>487.0</v>
      </c>
      <c r="B125" s="48" t="s">
        <v>103</v>
      </c>
      <c r="C125" s="49" t="s">
        <v>128</v>
      </c>
      <c r="D125" s="47" t="s">
        <v>46</v>
      </c>
      <c r="E125" s="47">
        <v>1.0</v>
      </c>
      <c r="F125" s="74" t="s">
        <v>25</v>
      </c>
      <c r="G125" s="75">
        <v>55.0</v>
      </c>
      <c r="H125" s="75">
        <f t="shared" si="9"/>
        <v>55</v>
      </c>
      <c r="I125" s="76">
        <v>11.550000000000004</v>
      </c>
      <c r="J125" s="18">
        <f t="shared" si="10"/>
        <v>8.6625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67"/>
      <c r="B127" s="27"/>
      <c r="C127" s="57"/>
      <c r="D127" s="57"/>
      <c r="E127" s="57"/>
      <c r="F127" s="68" t="s">
        <v>34</v>
      </c>
      <c r="G127" s="69"/>
      <c r="H127" s="69">
        <f>SUM(H95:H125)</f>
        <v>1625.51</v>
      </c>
      <c r="I127" s="70">
        <v>153.92160000000007</v>
      </c>
      <c r="J127" s="77">
        <f>I127*75%</f>
        <v>115.4412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5.75" customHeight="1">
      <c r="A128" s="1"/>
      <c r="B128" s="64"/>
      <c r="C128" s="1"/>
      <c r="D128" s="1"/>
      <c r="E128" s="1"/>
      <c r="F128" s="64"/>
      <c r="G128" s="1"/>
      <c r="H128" s="1"/>
      <c r="I128" s="1"/>
      <c r="J128" s="7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64"/>
      <c r="C129" s="1"/>
      <c r="D129" s="1"/>
      <c r="E129" s="1"/>
      <c r="F129" s="64"/>
      <c r="G129" s="1"/>
      <c r="H129" s="1"/>
      <c r="I129" s="1"/>
      <c r="J129" s="7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80"/>
      <c r="B130" s="81"/>
      <c r="C130" s="82" t="s">
        <v>1</v>
      </c>
      <c r="D130" s="82" t="s">
        <v>34</v>
      </c>
      <c r="E130" s="82"/>
      <c r="F130" s="82"/>
      <c r="G130" s="83"/>
      <c r="H130" s="83">
        <f>+H127+H86+H39+J10</f>
        <v>129031.57</v>
      </c>
      <c r="I130" s="84">
        <f>SUM(I127+I86+L39+K10)</f>
        <v>46930.15825</v>
      </c>
      <c r="J130" s="85">
        <f>I130*75%</f>
        <v>35197.61869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5.75" customHeight="1">
      <c r="A131" s="1"/>
      <c r="B131" s="64"/>
      <c r="C131" s="1"/>
      <c r="D131" s="1"/>
      <c r="E131" s="1"/>
      <c r="F131" s="6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64"/>
      <c r="C132" s="1"/>
      <c r="D132" s="1"/>
      <c r="E132" s="1"/>
      <c r="F132" s="6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64"/>
      <c r="C133" s="1"/>
      <c r="D133" s="1"/>
      <c r="E133" s="1"/>
      <c r="F133" s="6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1:M3"/>
    <mergeCell ref="B14:K16"/>
    <mergeCell ref="B17:K17"/>
    <mergeCell ref="B42:H44"/>
    <mergeCell ref="B45:H45"/>
    <mergeCell ref="B88:H90"/>
    <mergeCell ref="B91:H9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2022-08-01T22:55:03Z</dcterms:created>
  <dc:creator>Hellrider</dc:creator>
</cp:coreProperties>
</file>