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5 DETALLE MAQUINARIA 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6" i="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01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90"/>
  <c r="J59"/>
  <c r="O8"/>
  <c r="O9"/>
  <c r="O10"/>
  <c r="O11"/>
  <c r="O12"/>
  <c r="O13"/>
  <c r="O14"/>
  <c r="O16"/>
  <c r="O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7"/>
  <c r="M27"/>
  <c r="I136" l="1"/>
  <c r="I138"/>
  <c r="H101"/>
  <c r="H102"/>
  <c r="H103"/>
  <c r="H104"/>
  <c r="H134" s="1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59"/>
  <c r="H60"/>
  <c r="H90" s="1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27"/>
  <c r="H4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J7"/>
  <c r="J8"/>
  <c r="J9"/>
  <c r="J10"/>
  <c r="J11"/>
  <c r="J12"/>
  <c r="J13"/>
  <c r="J14"/>
  <c r="J16"/>
  <c r="H136" l="1"/>
</calcChain>
</file>

<file path=xl/sharedStrings.xml><?xml version="1.0" encoding="utf-8"?>
<sst xmlns="http://schemas.openxmlformats.org/spreadsheetml/2006/main" count="459" uniqueCount="154">
  <si>
    <t>INVENTARIO FÍSICO* - MUEPRAMODUL
DEPARTAMENTO: MAQUINARIA</t>
  </si>
  <si>
    <t>TABLA DE VALORACION</t>
  </si>
  <si>
    <t>GRUPO # 5</t>
  </si>
  <si>
    <t>#</t>
  </si>
  <si>
    <t>CODIGO</t>
  </si>
  <si>
    <t>CANT.</t>
  </si>
  <si>
    <t>NOMBRE</t>
  </si>
  <si>
    <t>MARCA</t>
  </si>
  <si>
    <t xml:space="preserve">MODELO 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</si>
  <si>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</si>
  <si>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</si>
  <si>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</si>
  <si>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</si>
  <si>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</si>
  <si>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</si>
  <si>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</si>
  <si>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</si>
  <si>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</si>
  <si>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04-0105-29</t>
  </si>
  <si>
    <t>1</t>
  </si>
  <si>
    <t xml:space="preserve">PERFORADORA DE BISAGRAS </t>
  </si>
  <si>
    <t>GANNER</t>
  </si>
  <si>
    <t>193/S</t>
  </si>
  <si>
    <t>S/N</t>
  </si>
  <si>
    <t>2003</t>
  </si>
  <si>
    <t>REGULAR</t>
  </si>
  <si>
    <t>04-0100-24</t>
  </si>
  <si>
    <t xml:space="preserve">PERFORADORA TALADRO MULTIPLE </t>
  </si>
  <si>
    <t xml:space="preserve">DS32 </t>
  </si>
  <si>
    <t>1,5 kW</t>
  </si>
  <si>
    <t>1987</t>
  </si>
  <si>
    <t>04-0104-30</t>
  </si>
  <si>
    <t>PERFORADORA DE BISAGRAS</t>
  </si>
  <si>
    <t>BLUM</t>
  </si>
  <si>
    <t xml:space="preserve"> -</t>
  </si>
  <si>
    <t>2015</t>
  </si>
  <si>
    <t>04-0097-19</t>
  </si>
  <si>
    <t xml:space="preserve">SECCIONADORA VERTICAL </t>
  </si>
  <si>
    <t>HOLZ HER</t>
  </si>
  <si>
    <t>1215 SUPER CUT</t>
  </si>
  <si>
    <t xml:space="preserve">3 m </t>
  </si>
  <si>
    <t>1993</t>
  </si>
  <si>
    <t>04-0095-21</t>
  </si>
  <si>
    <t xml:space="preserve">ESCUADRADORA </t>
  </si>
  <si>
    <t>HOMAG</t>
  </si>
  <si>
    <t>FLO 23/26</t>
  </si>
  <si>
    <t>59 amp</t>
  </si>
  <si>
    <t>1994</t>
  </si>
  <si>
    <t>04-0101-25</t>
  </si>
  <si>
    <t xml:space="preserve">TALADRO MULTIPLE/ COLOCADORA DE TARUGOS </t>
  </si>
  <si>
    <t>JONSDORF</t>
  </si>
  <si>
    <t>JBE 10/25</t>
  </si>
  <si>
    <t>1 kW</t>
  </si>
  <si>
    <t>1997</t>
  </si>
  <si>
    <t>04-0096-23</t>
  </si>
  <si>
    <t xml:space="preserve">ENCHAPADORA DE CANTOS </t>
  </si>
  <si>
    <t>BRANDT</t>
  </si>
  <si>
    <t>KD 84</t>
  </si>
  <si>
    <t>25 amp</t>
  </si>
  <si>
    <t>04-0119-14</t>
  </si>
  <si>
    <t xml:space="preserve">SIERRA CIRCULAR /MESA </t>
  </si>
  <si>
    <t>SCM</t>
  </si>
  <si>
    <t>SI12b</t>
  </si>
  <si>
    <t>3 kW</t>
  </si>
  <si>
    <t>1991</t>
  </si>
  <si>
    <t>TOTALES</t>
  </si>
  <si>
    <t xml:space="preserve">INVENTARIO FÍSICO* - MUEPRAMODUL CIA. LTDA.
DEPARTAMENTO: CAJA DE MAQUINARIA 024/025  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</si>
  <si>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</si>
  <si>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</si>
  <si>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</si>
  <si>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</si>
  <si>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</si>
  <si>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</si>
  <si>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</si>
  <si>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DC-007-2306</t>
  </si>
  <si>
    <t xml:space="preserve">BROCAS </t>
  </si>
  <si>
    <t>UND</t>
  </si>
  <si>
    <t xml:space="preserve">FRESAS </t>
  </si>
  <si>
    <t>PORTA BROCAS</t>
  </si>
  <si>
    <t>PISTOLA DE AIRE</t>
  </si>
  <si>
    <t>LLAVES DE CRUZ</t>
  </si>
  <si>
    <t>LLAVES DE 10 MM</t>
  </si>
  <si>
    <t>LLAVES DE 13 MM</t>
  </si>
  <si>
    <t>HEXÁGONOS</t>
  </si>
  <si>
    <t xml:space="preserve">CALIBRADOR </t>
  </si>
  <si>
    <t xml:space="preserve">LIMAS CUADRADAS </t>
  </si>
  <si>
    <t>ALICATE</t>
  </si>
  <si>
    <t xml:space="preserve">DESARMADOR PUNTA </t>
  </si>
  <si>
    <t>FORMÓN</t>
  </si>
  <si>
    <t xml:space="preserve">ACEITERO </t>
  </si>
  <si>
    <t xml:space="preserve">LLAVE </t>
  </si>
  <si>
    <t>PINZA</t>
  </si>
  <si>
    <t xml:space="preserve">SERRA DE COSTILLA </t>
  </si>
  <si>
    <t>CD MODUX</t>
  </si>
  <si>
    <t>REGLAS DE MÁQUINAS PERFORADORAS</t>
  </si>
  <si>
    <t>INVENTARIO FÍSICO* - MUEPRAMODUL CIA. LTDA.
DEPARTAMENTO: CAJA DE HERRAMIENTAS 1</t>
  </si>
  <si>
    <t>CM-13</t>
  </si>
  <si>
    <t>BROCA DE 35 ML DE VIDIA</t>
  </si>
  <si>
    <t>BROCA NÚMERO 16</t>
  </si>
  <si>
    <t>BROCAS PARA CEMENTO</t>
  </si>
  <si>
    <t>BROCAS PARA HIERRO</t>
  </si>
  <si>
    <t>CAJA DE VARIOS TORNILLOS DE VARIAS MEDIDAS MARCA DIMAX</t>
  </si>
  <si>
    <t>CJA</t>
  </si>
  <si>
    <t>DESARMADOR DE TIPO PUÑO DE ESTRELLA</t>
  </si>
  <si>
    <t>DESARMADORES DE  PUNTA</t>
  </si>
  <si>
    <t xml:space="preserve">DESARMADORES DE ESTRELLA </t>
  </si>
  <si>
    <t>DESARMADORES PLANOS</t>
  </si>
  <si>
    <t>ESCORFINA</t>
  </si>
  <si>
    <t>ESCUADRA</t>
  </si>
  <si>
    <t>ESCUADRA ANGULAR</t>
  </si>
  <si>
    <t>EXTENSIÓN DE 10 METROS</t>
  </si>
  <si>
    <t xml:space="preserve">EXTINTOR MARCA  EQYSE </t>
  </si>
  <si>
    <t>FLEXÓMETRO</t>
  </si>
  <si>
    <t>DESCONOCIDO</t>
  </si>
  <si>
    <t>FORMONES</t>
  </si>
  <si>
    <t>LLAVE DE 11, Y 14</t>
  </si>
  <si>
    <t>MARTILLO DE BOLA</t>
  </si>
  <si>
    <t>MARTILLO NORMAL</t>
  </si>
  <si>
    <t>MULTÍMETRO</t>
  </si>
  <si>
    <t>NIVEL AMARRILLO</t>
  </si>
  <si>
    <t xml:space="preserve">PIEDRA DE AFILAR </t>
  </si>
  <si>
    <t>PISTÓLA DE SILICÓN</t>
  </si>
  <si>
    <t>PLAYO</t>
  </si>
  <si>
    <t>PRENSA</t>
  </si>
  <si>
    <t>SIERRA DE ARCO</t>
  </si>
  <si>
    <t>SINCEL</t>
  </si>
  <si>
    <t>SOPORTES TITAN</t>
  </si>
  <si>
    <t>TIJERA PEQUEÑA</t>
  </si>
  <si>
    <t>INVENTARIO FÍSICO* - MUEPRAMODUL CIA. LTDA.
DEPARTAMENTO: CAJA DE HERRAMIENTAS 2</t>
  </si>
  <si>
    <t>CM-014</t>
  </si>
  <si>
    <t>BOQUILLAS PARA FOCO</t>
  </si>
  <si>
    <t>BROCA DE 7/8</t>
  </si>
  <si>
    <t>BROCA DE CONCRETO</t>
  </si>
  <si>
    <t>BROCAS DE 35 ML DE VIDIA Y OTRA DE 2,5 ML</t>
  </si>
  <si>
    <t>CALADORA AMARRILLA DE MARCA DE WALT</t>
  </si>
  <si>
    <t>CEPILLO PEQUEÑO DE MADERA</t>
  </si>
  <si>
    <t>CINTA DE EMBALAJE</t>
  </si>
  <si>
    <t>DESARMADOR DE PUÑO TIPO PLANO</t>
  </si>
  <si>
    <t>ESPÁTULA</t>
  </si>
  <si>
    <t>FORMÓN PEQUEÑO</t>
  </si>
  <si>
    <t>LÁMINAS DE ADESIVOS</t>
  </si>
  <si>
    <t>LÁMINAS DE TOPE  ADESIVOS</t>
  </si>
  <si>
    <t>MARTILLOS NORMALES</t>
  </si>
  <si>
    <t>MASQUÍN</t>
  </si>
  <si>
    <t>NIVEL GRANDE STANLEY</t>
  </si>
  <si>
    <t>RACHA</t>
  </si>
  <si>
    <t xml:space="preserve">SACABOCADO DE MEDIA </t>
  </si>
  <si>
    <t>SERRUCHO DE COSTILLA GRANDE</t>
  </si>
  <si>
    <t>SERRUCHO DE COSTILLA PEQUEÑA</t>
  </si>
  <si>
    <t>SIERRAS PARA ARCO</t>
  </si>
  <si>
    <t>TALADRO GRANDE AMARRILLO</t>
  </si>
  <si>
    <t>TIJERA</t>
  </si>
  <si>
    <t xml:space="preserve">TORNILLOS DE 5ML DE TIPO EURO </t>
  </si>
  <si>
    <t>NUEVO VALOR MINIMO DE REMATE CON DESCUENTO DEL 25%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</si>
</sst>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&quot;$&quot;#,##0.00"/>
    <numFmt numFmtId="166" formatCode="[$$-300A]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9"/>
      <color rgb="FF000000"/>
      <name val="Tahoma"/>
      <family val="2"/>
    </font>
    <font>
      <sz val="12"/>
      <name val="Calibri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2"/>
      <name val="Tahoma"/>
      <family val="2"/>
    </font>
    <font>
      <strike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CB9C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D9E1F2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rgb="FFD9E1F2"/>
        <bgColor rgb="FF00000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13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9" fillId="3" borderId="0" xfId="1" applyFont="1" applyFill="1"/>
    <xf numFmtId="0" fontId="15" fillId="3" borderId="0" xfId="1" applyFont="1" applyFill="1"/>
    <xf numFmtId="0" fontId="14" fillId="0" borderId="5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5" fillId="0" borderId="0" xfId="1" applyFont="1"/>
    <xf numFmtId="0" fontId="17" fillId="0" borderId="0" xfId="1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vertical="center"/>
    </xf>
    <xf numFmtId="165" fontId="14" fillId="6" borderId="5" xfId="1" applyNumberFormat="1" applyFont="1" applyFill="1" applyBorder="1" applyAlignment="1">
      <alignment horizontal="center" vertical="center"/>
    </xf>
    <xf numFmtId="0" fontId="14" fillId="0" borderId="5" xfId="1" applyFont="1" applyBorder="1" applyAlignment="1">
      <alignment vertical="center"/>
    </xf>
    <xf numFmtId="165" fontId="14" fillId="0" borderId="5" xfId="1" applyNumberFormat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7" borderId="5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0" xfId="1" applyFont="1"/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0" fontId="14" fillId="6" borderId="5" xfId="0" applyFont="1" applyFill="1" applyBorder="1" applyAlignment="1">
      <alignment horizontal="center"/>
    </xf>
    <xf numFmtId="0" fontId="14" fillId="6" borderId="5" xfId="1" applyFont="1" applyFill="1" applyBorder="1" applyAlignment="1">
      <alignment horizontal="center"/>
    </xf>
    <xf numFmtId="0" fontId="14" fillId="6" borderId="5" xfId="1" applyFont="1" applyFill="1" applyBorder="1"/>
    <xf numFmtId="0" fontId="14" fillId="0" borderId="5" xfId="0" applyFont="1" applyBorder="1" applyAlignment="1">
      <alignment horizontal="center"/>
    </xf>
    <xf numFmtId="0" fontId="14" fillId="0" borderId="5" xfId="1" applyFont="1" applyBorder="1"/>
    <xf numFmtId="164" fontId="9" fillId="0" borderId="0" xfId="1" applyNumberFormat="1" applyFont="1"/>
    <xf numFmtId="0" fontId="14" fillId="4" borderId="5" xfId="0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left" vertical="center"/>
    </xf>
    <xf numFmtId="165" fontId="14" fillId="4" borderId="5" xfId="1" applyNumberFormat="1" applyFont="1" applyFill="1" applyBorder="1" applyAlignment="1">
      <alignment horizontal="center" vertical="center"/>
    </xf>
    <xf numFmtId="165" fontId="14" fillId="4" borderId="6" xfId="1" applyNumberFormat="1" applyFont="1" applyFill="1" applyBorder="1" applyAlignment="1">
      <alignment horizontal="center" vertical="center"/>
    </xf>
    <xf numFmtId="1" fontId="14" fillId="5" borderId="6" xfId="2" applyNumberFormat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164" fontId="14" fillId="5" borderId="5" xfId="2" applyFont="1" applyFill="1" applyBorder="1" applyAlignment="1">
      <alignment horizontal="center" vertical="center"/>
    </xf>
    <xf numFmtId="1" fontId="14" fillId="5" borderId="5" xfId="2" applyNumberFormat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left" vertical="center"/>
    </xf>
    <xf numFmtId="165" fontId="14" fillId="5" borderId="5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left" vertical="center"/>
    </xf>
    <xf numFmtId="165" fontId="14" fillId="4" borderId="7" xfId="1" applyNumberFormat="1" applyFont="1" applyFill="1" applyBorder="1" applyAlignment="1">
      <alignment horizontal="center" vertical="center"/>
    </xf>
    <xf numFmtId="1" fontId="14" fillId="5" borderId="7" xfId="2" applyNumberFormat="1" applyFont="1" applyFill="1" applyBorder="1" applyAlignment="1">
      <alignment horizontal="center" vertical="center"/>
    </xf>
    <xf numFmtId="0" fontId="3" fillId="5" borderId="7" xfId="1" applyFont="1" applyFill="1" applyBorder="1" applyAlignment="1">
      <alignment horizontal="center" vertical="center"/>
    </xf>
    <xf numFmtId="164" fontId="14" fillId="5" borderId="7" xfId="2" applyFont="1" applyFill="1" applyBorder="1" applyAlignment="1">
      <alignment horizontal="center" vertical="center"/>
    </xf>
    <xf numFmtId="0" fontId="0" fillId="0" borderId="7" xfId="0" applyBorder="1"/>
    <xf numFmtId="0" fontId="3" fillId="8" borderId="0" xfId="0" applyFont="1" applyFill="1" applyBorder="1" applyAlignment="1">
      <alignment horizontal="center" vertical="center"/>
    </xf>
    <xf numFmtId="0" fontId="4" fillId="8" borderId="0" xfId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horizontal="left" vertical="center"/>
    </xf>
    <xf numFmtId="165" fontId="5" fillId="8" borderId="10" xfId="1" applyNumberFormat="1" applyFont="1" applyFill="1" applyBorder="1" applyAlignment="1">
      <alignment horizontal="center" vertical="center"/>
    </xf>
    <xf numFmtId="1" fontId="5" fillId="9" borderId="10" xfId="2" applyNumberFormat="1" applyFont="1" applyFill="1" applyBorder="1" applyAlignment="1">
      <alignment horizontal="center" vertical="center"/>
    </xf>
    <xf numFmtId="0" fontId="5" fillId="9" borderId="10" xfId="1" applyFont="1" applyFill="1" applyBorder="1" applyAlignment="1">
      <alignment horizontal="center" vertical="center"/>
    </xf>
    <xf numFmtId="164" fontId="4" fillId="9" borderId="11" xfId="2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165" fontId="16" fillId="0" borderId="0" xfId="1" applyNumberFormat="1" applyFont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64" fontId="14" fillId="0" borderId="0" xfId="2" applyFont="1" applyFill="1" applyBorder="1" applyAlignment="1">
      <alignment horizontal="center" vertical="center"/>
    </xf>
    <xf numFmtId="0" fontId="20" fillId="9" borderId="9" xfId="1" applyFont="1" applyFill="1" applyBorder="1"/>
    <xf numFmtId="0" fontId="20" fillId="9" borderId="10" xfId="1" applyFont="1" applyFill="1" applyBorder="1"/>
    <xf numFmtId="0" fontId="21" fillId="9" borderId="10" xfId="1" applyFont="1" applyFill="1" applyBorder="1"/>
    <xf numFmtId="0" fontId="15" fillId="9" borderId="0" xfId="1" applyFont="1" applyFill="1"/>
    <xf numFmtId="0" fontId="4" fillId="9" borderId="0" xfId="1" applyFont="1" applyFill="1" applyAlignment="1">
      <alignment horizontal="center" vertical="center"/>
    </xf>
    <xf numFmtId="0" fontId="4" fillId="9" borderId="0" xfId="1" applyFont="1" applyFill="1"/>
    <xf numFmtId="0" fontId="14" fillId="6" borderId="7" xfId="1" applyFont="1" applyFill="1" applyBorder="1" applyAlignment="1">
      <alignment horizontal="center" vertical="center"/>
    </xf>
    <xf numFmtId="165" fontId="14" fillId="6" borderId="7" xfId="1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165" fontId="5" fillId="9" borderId="2" xfId="1" applyNumberFormat="1" applyFont="1" applyFill="1" applyBorder="1" applyAlignment="1">
      <alignment horizontal="center"/>
    </xf>
    <xf numFmtId="0" fontId="14" fillId="0" borderId="7" xfId="1" applyFont="1" applyBorder="1" applyAlignment="1">
      <alignment horizontal="center" vertical="center"/>
    </xf>
    <xf numFmtId="165" fontId="14" fillId="0" borderId="7" xfId="1" applyNumberFormat="1" applyFont="1" applyBorder="1" applyAlignment="1">
      <alignment horizontal="center"/>
    </xf>
    <xf numFmtId="0" fontId="14" fillId="6" borderId="7" xfId="1" applyFont="1" applyFill="1" applyBorder="1" applyAlignment="1">
      <alignment vertical="center"/>
    </xf>
    <xf numFmtId="0" fontId="14" fillId="7" borderId="7" xfId="1" applyFont="1" applyFill="1" applyBorder="1" applyAlignment="1">
      <alignment horizontal="center"/>
    </xf>
    <xf numFmtId="0" fontId="5" fillId="9" borderId="10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2" fillId="10" borderId="13" xfId="0" applyFont="1" applyFill="1" applyBorder="1" applyAlignment="1">
      <alignment horizontal="center" vertical="center" wrapText="1"/>
    </xf>
    <xf numFmtId="166" fontId="23" fillId="10" borderId="13" xfId="0" applyNumberFormat="1" applyFont="1" applyFill="1" applyBorder="1" applyAlignment="1">
      <alignment vertical="center" wrapText="1"/>
    </xf>
    <xf numFmtId="166" fontId="23" fillId="11" borderId="13" xfId="0" applyNumberFormat="1" applyFont="1" applyFill="1" applyBorder="1" applyAlignment="1">
      <alignment vertical="center" wrapText="1"/>
    </xf>
    <xf numFmtId="0" fontId="14" fillId="6" borderId="7" xfId="0" applyFont="1" applyFill="1" applyBorder="1" applyAlignment="1">
      <alignment horizontal="center" vertical="center"/>
    </xf>
    <xf numFmtId="166" fontId="23" fillId="10" borderId="14" xfId="0" applyNumberFormat="1" applyFont="1" applyFill="1" applyBorder="1" applyAlignment="1">
      <alignment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vertical="center"/>
    </xf>
    <xf numFmtId="0" fontId="14" fillId="8" borderId="16" xfId="1" applyFont="1" applyFill="1" applyBorder="1" applyAlignment="1">
      <alignment vertical="center"/>
    </xf>
    <xf numFmtId="165" fontId="14" fillId="8" borderId="7" xfId="1" applyNumberFormat="1" applyFont="1" applyFill="1" applyBorder="1" applyAlignment="1">
      <alignment horizontal="center" vertical="center"/>
    </xf>
    <xf numFmtId="0" fontId="14" fillId="9" borderId="15" xfId="1" applyFont="1" applyFill="1" applyBorder="1" applyAlignment="1">
      <alignment horizontal="center"/>
    </xf>
    <xf numFmtId="166" fontId="23" fillId="11" borderId="18" xfId="0" applyNumberFormat="1" applyFont="1" applyFill="1" applyBorder="1" applyAlignment="1">
      <alignment vertical="center" wrapText="1"/>
    </xf>
    <xf numFmtId="165" fontId="24" fillId="6" borderId="5" xfId="1" applyNumberFormat="1" applyFont="1" applyFill="1" applyBorder="1" applyAlignment="1">
      <alignment horizontal="center" vertical="center"/>
    </xf>
    <xf numFmtId="165" fontId="24" fillId="0" borderId="5" xfId="1" applyNumberFormat="1" applyFont="1" applyBorder="1" applyAlignment="1">
      <alignment horizontal="center"/>
    </xf>
    <xf numFmtId="0" fontId="24" fillId="6" borderId="5" xfId="1" applyFont="1" applyFill="1" applyBorder="1" applyAlignment="1">
      <alignment horizontal="center" vertical="center"/>
    </xf>
    <xf numFmtId="0" fontId="24" fillId="0" borderId="5" xfId="1" applyFont="1" applyBorder="1" applyAlignment="1">
      <alignment horizontal="center"/>
    </xf>
    <xf numFmtId="0" fontId="24" fillId="7" borderId="5" xfId="1" applyFont="1" applyFill="1" applyBorder="1" applyAlignment="1">
      <alignment horizontal="center"/>
    </xf>
    <xf numFmtId="0" fontId="24" fillId="0" borderId="5" xfId="1" applyFont="1" applyBorder="1" applyAlignment="1">
      <alignment horizontal="center" vertical="center"/>
    </xf>
    <xf numFmtId="0" fontId="24" fillId="7" borderId="7" xfId="1" applyFont="1" applyFill="1" applyBorder="1" applyAlignment="1">
      <alignment horizontal="center"/>
    </xf>
    <xf numFmtId="0" fontId="24" fillId="9" borderId="17" xfId="1" applyFont="1" applyFill="1" applyBorder="1" applyAlignment="1">
      <alignment horizontal="center"/>
    </xf>
    <xf numFmtId="165" fontId="25" fillId="9" borderId="8" xfId="1" applyNumberFormat="1" applyFont="1" applyFill="1" applyBorder="1" applyAlignment="1">
      <alignment horizontal="center"/>
    </xf>
    <xf numFmtId="165" fontId="24" fillId="4" borderId="5" xfId="1" applyNumberFormat="1" applyFont="1" applyFill="1" applyBorder="1" applyAlignment="1">
      <alignment horizontal="center" vertical="center"/>
    </xf>
    <xf numFmtId="165" fontId="24" fillId="5" borderId="5" xfId="1" applyNumberFormat="1" applyFont="1" applyFill="1" applyBorder="1" applyAlignment="1">
      <alignment horizontal="center" vertical="center"/>
    </xf>
    <xf numFmtId="165" fontId="24" fillId="4" borderId="7" xfId="1" applyNumberFormat="1" applyFont="1" applyFill="1" applyBorder="1" applyAlignment="1">
      <alignment horizontal="center" vertical="center"/>
    </xf>
    <xf numFmtId="0" fontId="26" fillId="0" borderId="7" xfId="0" applyFont="1" applyBorder="1"/>
    <xf numFmtId="165" fontId="25" fillId="8" borderId="10" xfId="1" applyNumberFormat="1" applyFont="1" applyFill="1" applyBorder="1" applyAlignment="1">
      <alignment horizontal="center" vertical="center"/>
    </xf>
    <xf numFmtId="166" fontId="27" fillId="10" borderId="13" xfId="0" applyNumberFormat="1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/>
    <xf numFmtId="0" fontId="14" fillId="12" borderId="16" xfId="1" applyFont="1" applyFill="1" applyBorder="1" applyAlignment="1">
      <alignment horizontal="center" vertical="center"/>
    </xf>
    <xf numFmtId="165" fontId="14" fillId="12" borderId="7" xfId="1" applyNumberFormat="1" applyFont="1" applyFill="1" applyBorder="1" applyAlignment="1">
      <alignment horizontal="center"/>
    </xf>
    <xf numFmtId="0" fontId="28" fillId="9" borderId="10" xfId="1" applyFont="1" applyFill="1" applyBorder="1"/>
    <xf numFmtId="0" fontId="29" fillId="9" borderId="2" xfId="0" applyFont="1" applyFill="1" applyBorder="1" applyAlignment="1">
      <alignment vertical="center" wrapText="1"/>
    </xf>
    <xf numFmtId="0" fontId="28" fillId="9" borderId="2" xfId="1" applyFont="1" applyFill="1" applyBorder="1"/>
    <xf numFmtId="164" fontId="28" fillId="9" borderId="2" xfId="0" applyNumberFormat="1" applyFont="1" applyFill="1" applyBorder="1"/>
    <xf numFmtId="164" fontId="28" fillId="9" borderId="12" xfId="0" applyNumberFormat="1" applyFont="1" applyFill="1" applyBorder="1"/>
    <xf numFmtId="166" fontId="30" fillId="10" borderId="13" xfId="0" applyNumberFormat="1" applyFont="1" applyFill="1" applyBorder="1" applyAlignment="1">
      <alignment vertical="center" wrapText="1"/>
    </xf>
    <xf numFmtId="165" fontId="24" fillId="0" borderId="7" xfId="1" applyNumberFormat="1" applyFont="1" applyBorder="1" applyAlignment="1">
      <alignment horizontal="center"/>
    </xf>
    <xf numFmtId="165" fontId="24" fillId="12" borderId="17" xfId="1" applyNumberFormat="1" applyFont="1" applyFill="1" applyBorder="1" applyAlignment="1">
      <alignment horizontal="center"/>
    </xf>
    <xf numFmtId="165" fontId="24" fillId="6" borderId="7" xfId="1" applyNumberFormat="1" applyFont="1" applyFill="1" applyBorder="1" applyAlignment="1">
      <alignment horizontal="center" vertical="center"/>
    </xf>
    <xf numFmtId="0" fontId="31" fillId="0" borderId="0" xfId="1" applyFont="1"/>
    <xf numFmtId="164" fontId="32" fillId="9" borderId="11" xfId="0" applyNumberFormat="1" applyFont="1" applyFill="1" applyBorder="1"/>
    <xf numFmtId="166" fontId="13" fillId="0" borderId="0" xfId="1" applyNumberFormat="1" applyFont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lrider\Desktop\tabla%20de%20valorizacionDE%20MUEPRAMODUL%2027%20DE%20JU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CABEZADOS DE GRUPOS"/>
      <sheetName val="G#1 ADMINISTRATIVO"/>
      <sheetName val="G#2 HERRAJES"/>
      <sheetName val="G#3 DESCONTINUADOS"/>
      <sheetName val="G#4 ACCESORIOS"/>
      <sheetName val="G#4 PINTURAS"/>
      <sheetName val="G#4 TERMINADOS"/>
      <sheetName val="G #4 REINGRESOS"/>
      <sheetName val="G#4 VIDRIOS-PUERTAS"/>
      <sheetName val="G#5 DETALLE MAQUINARIA "/>
      <sheetName val="G#6 DETALLE MAQUINARIA "/>
      <sheetName val="G#7 DETALLE MAQUINARIA "/>
      <sheetName val="G#8 DETALLE MAQUINARIA "/>
      <sheetName val="G#9 DETALLE MAQUINARIA "/>
      <sheetName val="G#10 DETALLE MAQUINARIA "/>
      <sheetName val="G#11 DETALLE MAQUINARIA "/>
      <sheetName val="G#12 PIEZAS"/>
      <sheetName val="G#13 TABLEROS"/>
      <sheetName val="G# 14 OFICINA DISEÑO"/>
      <sheetName val="G#15 COMEDOR"/>
      <sheetName val="G#16 BOSQUE DICENTRO LOCAL 10"/>
      <sheetName val="G#17 BOSQUE DICENTRO LOCAL 8"/>
      <sheetName val="G#18 TUMBACO LOC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0">
          <cell r="I110">
            <v>56174.159166666665</v>
          </cell>
        </row>
      </sheetData>
      <sheetData sheetId="11">
        <row r="135">
          <cell r="I135">
            <v>12614.638952380952</v>
          </cell>
        </row>
      </sheetData>
      <sheetData sheetId="12">
        <row r="150">
          <cell r="I150">
            <v>32402.788234920634</v>
          </cell>
        </row>
      </sheetData>
      <sheetData sheetId="13"/>
      <sheetData sheetId="14">
        <row r="126">
          <cell r="I126">
            <v>46930.158247619052</v>
          </cell>
        </row>
      </sheetData>
      <sheetData sheetId="15">
        <row r="10">
          <cell r="O10">
            <v>8014.9999999999982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topLeftCell="E117" workbookViewId="0">
      <selection activeCell="K137" sqref="K137"/>
    </sheetView>
  </sheetViews>
  <sheetFormatPr baseColWidth="10" defaultRowHeight="15"/>
  <cols>
    <col min="1" max="1" width="4" style="3" bestFit="1" customWidth="1"/>
    <col min="2" max="2" width="12.7109375" style="3" customWidth="1"/>
    <col min="3" max="3" width="42" style="3" bestFit="1" customWidth="1"/>
    <col min="4" max="4" width="11.7109375" style="3" customWidth="1"/>
    <col min="5" max="5" width="14.5703125" style="3" bestFit="1" customWidth="1"/>
    <col min="6" max="6" width="12.28515625" style="3" customWidth="1"/>
    <col min="7" max="7" width="13.7109375" style="3" customWidth="1"/>
    <col min="8" max="8" width="17" style="3" bestFit="1" customWidth="1"/>
    <col min="9" max="9" width="15.5703125" style="3" bestFit="1" customWidth="1"/>
    <col min="10" max="10" width="16.140625" style="3" bestFit="1" customWidth="1"/>
    <col min="11" max="11" width="11.28515625" style="3" customWidth="1"/>
    <col min="12" max="12" width="15.5703125" style="3" bestFit="1" customWidth="1"/>
    <col min="13" max="13" width="19" style="3" customWidth="1"/>
    <col min="14" max="14" width="14.140625" style="3" bestFit="1" customWidth="1"/>
    <col min="15" max="15" width="19.5703125" style="3" customWidth="1"/>
    <col min="16" max="16" width="12" style="3" customWidth="1"/>
    <col min="17" max="17" width="11" style="3" customWidth="1"/>
    <col min="18" max="18" width="7.28515625" style="3" customWidth="1"/>
    <col min="19" max="19" width="14.42578125" style="3" customWidth="1"/>
    <col min="20" max="20" width="10.28515625" style="3" customWidth="1"/>
    <col min="21" max="21" width="14.140625" style="3" bestFit="1" customWidth="1"/>
    <col min="22" max="22" width="8.5703125" style="3" customWidth="1"/>
    <col min="23" max="16384" width="11.42578125" style="3"/>
  </cols>
  <sheetData>
    <row r="1" spans="1:22" ht="15.95" customHeight="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4"/>
      <c r="O1" s="4"/>
      <c r="P1" s="4"/>
      <c r="Q1" s="4"/>
      <c r="R1" s="4"/>
      <c r="S1" s="4"/>
      <c r="T1" s="4"/>
      <c r="U1" s="4"/>
      <c r="V1" s="4"/>
    </row>
    <row r="2" spans="1:22" ht="15" customHeigh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4"/>
      <c r="O2" s="4"/>
      <c r="P2" s="4"/>
      <c r="Q2" s="4"/>
      <c r="R2" s="4"/>
      <c r="S2" s="4"/>
      <c r="T2" s="4"/>
      <c r="U2" s="4"/>
      <c r="V2" s="4"/>
    </row>
    <row r="3" spans="1:22" ht="1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4"/>
      <c r="O3" s="4"/>
      <c r="P3" s="4"/>
      <c r="Q3" s="4"/>
      <c r="R3" s="4"/>
      <c r="S3" s="4"/>
      <c r="T3" s="4"/>
      <c r="U3" s="4"/>
      <c r="V3" s="4"/>
    </row>
    <row r="4" spans="1:22" ht="26.25">
      <c r="B4" s="93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5"/>
      <c r="O4" s="5"/>
      <c r="P4" s="5"/>
      <c r="Q4" s="5"/>
      <c r="R4" s="5"/>
      <c r="S4" s="5"/>
      <c r="T4" s="5"/>
      <c r="U4" s="5"/>
      <c r="V4" s="5"/>
    </row>
    <row r="5" spans="1:22" s="7" customFormat="1" ht="24" customHeight="1" thickBot="1">
      <c r="A5" s="6"/>
      <c r="B5" s="6"/>
      <c r="C5" s="6" t="s">
        <v>2</v>
      </c>
    </row>
    <row r="6" spans="1:22" ht="45.75" thickBot="1">
      <c r="A6" s="8" t="s">
        <v>3</v>
      </c>
      <c r="B6" s="9" t="s">
        <v>4</v>
      </c>
      <c r="C6" s="9" t="s">
        <v>5</v>
      </c>
      <c r="D6" s="10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121" t="s">
        <v>153</v>
      </c>
      <c r="P6" s="11" t="s">
        <v>17</v>
      </c>
    </row>
    <row r="7" spans="1:22" s="12" customFormat="1" ht="15" customHeight="1">
      <c r="A7" s="39">
        <v>5</v>
      </c>
      <c r="B7" s="40" t="s">
        <v>18</v>
      </c>
      <c r="C7" s="40" t="s">
        <v>19</v>
      </c>
      <c r="D7" s="41" t="s">
        <v>20</v>
      </c>
      <c r="E7" s="40" t="s">
        <v>21</v>
      </c>
      <c r="F7" s="40" t="s">
        <v>22</v>
      </c>
      <c r="G7" s="40" t="s">
        <v>23</v>
      </c>
      <c r="H7" s="40" t="s">
        <v>24</v>
      </c>
      <c r="I7" s="42">
        <v>1650</v>
      </c>
      <c r="J7" s="43">
        <f>+C7*I7</f>
        <v>1650</v>
      </c>
      <c r="K7" s="44">
        <v>18</v>
      </c>
      <c r="L7" s="45">
        <v>51</v>
      </c>
      <c r="M7" s="45">
        <v>5</v>
      </c>
      <c r="N7" s="115">
        <v>946.8088235294116</v>
      </c>
      <c r="O7" s="95">
        <f t="shared" ref="O7:O16" si="0">N7*75%</f>
        <v>710.10661764705867</v>
      </c>
      <c r="P7" s="46" t="s">
        <v>25</v>
      </c>
    </row>
    <row r="8" spans="1:22" s="12" customFormat="1" ht="15" customHeight="1">
      <c r="A8" s="39">
        <v>11</v>
      </c>
      <c r="B8" s="40" t="s">
        <v>26</v>
      </c>
      <c r="C8" s="40" t="s">
        <v>19</v>
      </c>
      <c r="D8" s="41" t="s">
        <v>27</v>
      </c>
      <c r="E8" s="40" t="s">
        <v>21</v>
      </c>
      <c r="F8" s="40" t="s">
        <v>28</v>
      </c>
      <c r="G8" s="40" t="s">
        <v>29</v>
      </c>
      <c r="H8" s="40" t="s">
        <v>30</v>
      </c>
      <c r="I8" s="42">
        <v>3500</v>
      </c>
      <c r="J8" s="42">
        <f t="shared" ref="J8:J14" si="1">+C8*I8</f>
        <v>3500</v>
      </c>
      <c r="K8" s="47">
        <v>34</v>
      </c>
      <c r="L8" s="48">
        <v>40</v>
      </c>
      <c r="M8" s="48">
        <v>6</v>
      </c>
      <c r="N8" s="115">
        <v>1154.9999999999998</v>
      </c>
      <c r="O8" s="95">
        <f t="shared" si="0"/>
        <v>866.24999999999977</v>
      </c>
      <c r="P8" s="46" t="s">
        <v>25</v>
      </c>
    </row>
    <row r="9" spans="1:22" s="12" customFormat="1" ht="15" customHeight="1">
      <c r="A9" s="49">
        <v>12</v>
      </c>
      <c r="B9" s="50" t="s">
        <v>31</v>
      </c>
      <c r="C9" s="50" t="s">
        <v>19</v>
      </c>
      <c r="D9" s="51" t="s">
        <v>32</v>
      </c>
      <c r="E9" s="50" t="s">
        <v>33</v>
      </c>
      <c r="F9" s="50" t="s">
        <v>34</v>
      </c>
      <c r="G9" s="50" t="s">
        <v>34</v>
      </c>
      <c r="H9" s="50" t="s">
        <v>35</v>
      </c>
      <c r="I9" s="52">
        <v>1100</v>
      </c>
      <c r="J9" s="52">
        <f t="shared" si="1"/>
        <v>1100</v>
      </c>
      <c r="K9" s="47">
        <v>6</v>
      </c>
      <c r="L9" s="48">
        <v>12</v>
      </c>
      <c r="M9" s="45">
        <v>5</v>
      </c>
      <c r="N9" s="116">
        <v>517</v>
      </c>
      <c r="O9" s="95">
        <f t="shared" si="0"/>
        <v>387.75</v>
      </c>
      <c r="P9" s="46" t="s">
        <v>25</v>
      </c>
    </row>
    <row r="10" spans="1:22" s="12" customFormat="1" ht="15" customHeight="1">
      <c r="A10" s="39">
        <v>17</v>
      </c>
      <c r="B10" s="40" t="s">
        <v>36</v>
      </c>
      <c r="C10" s="40" t="s">
        <v>19</v>
      </c>
      <c r="D10" s="41" t="s">
        <v>37</v>
      </c>
      <c r="E10" s="40" t="s">
        <v>38</v>
      </c>
      <c r="F10" s="40" t="s">
        <v>39</v>
      </c>
      <c r="G10" s="40" t="s">
        <v>40</v>
      </c>
      <c r="H10" s="40" t="s">
        <v>41</v>
      </c>
      <c r="I10" s="42">
        <v>15700</v>
      </c>
      <c r="J10" s="42">
        <f t="shared" si="1"/>
        <v>15700</v>
      </c>
      <c r="K10" s="47">
        <v>28</v>
      </c>
      <c r="L10" s="48">
        <v>35</v>
      </c>
      <c r="M10" s="48">
        <v>7</v>
      </c>
      <c r="N10" s="115">
        <v>5495</v>
      </c>
      <c r="O10" s="95">
        <f t="shared" si="0"/>
        <v>4121.25</v>
      </c>
      <c r="P10" s="46" t="s">
        <v>25</v>
      </c>
    </row>
    <row r="11" spans="1:22" s="12" customFormat="1" ht="15" customHeight="1">
      <c r="A11" s="39">
        <v>23</v>
      </c>
      <c r="B11" s="40" t="s">
        <v>42</v>
      </c>
      <c r="C11" s="40" t="s">
        <v>19</v>
      </c>
      <c r="D11" s="41" t="s">
        <v>43</v>
      </c>
      <c r="E11" s="40" t="s">
        <v>44</v>
      </c>
      <c r="F11" s="40" t="s">
        <v>45</v>
      </c>
      <c r="G11" s="40" t="s">
        <v>46</v>
      </c>
      <c r="H11" s="40" t="s">
        <v>47</v>
      </c>
      <c r="I11" s="42">
        <v>45000</v>
      </c>
      <c r="J11" s="42">
        <f t="shared" si="1"/>
        <v>45000</v>
      </c>
      <c r="K11" s="47">
        <v>20</v>
      </c>
      <c r="L11" s="48">
        <v>25</v>
      </c>
      <c r="M11" s="48">
        <v>5</v>
      </c>
      <c r="N11" s="115">
        <v>15749.999999999998</v>
      </c>
      <c r="O11" s="95">
        <f t="shared" si="0"/>
        <v>11812.499999999998</v>
      </c>
      <c r="P11" s="46" t="s">
        <v>25</v>
      </c>
    </row>
    <row r="12" spans="1:22" s="12" customFormat="1" ht="15" customHeight="1">
      <c r="A12" s="39">
        <v>27</v>
      </c>
      <c r="B12" s="40" t="s">
        <v>48</v>
      </c>
      <c r="C12" s="40" t="s">
        <v>19</v>
      </c>
      <c r="D12" s="41" t="s">
        <v>49</v>
      </c>
      <c r="E12" s="40" t="s">
        <v>50</v>
      </c>
      <c r="F12" s="40" t="s">
        <v>51</v>
      </c>
      <c r="G12" s="40" t="s">
        <v>52</v>
      </c>
      <c r="H12" s="40" t="s">
        <v>53</v>
      </c>
      <c r="I12" s="42">
        <v>16500</v>
      </c>
      <c r="J12" s="42">
        <f t="shared" si="1"/>
        <v>16500</v>
      </c>
      <c r="K12" s="47">
        <v>24</v>
      </c>
      <c r="L12" s="48">
        <v>30</v>
      </c>
      <c r="M12" s="48">
        <v>6</v>
      </c>
      <c r="N12" s="115">
        <v>5775</v>
      </c>
      <c r="O12" s="95">
        <f t="shared" si="0"/>
        <v>4331.25</v>
      </c>
      <c r="P12" s="46" t="s">
        <v>25</v>
      </c>
    </row>
    <row r="13" spans="1:22" s="12" customFormat="1" ht="15" customHeight="1">
      <c r="A13" s="39">
        <v>31</v>
      </c>
      <c r="B13" s="40" t="s">
        <v>54</v>
      </c>
      <c r="C13" s="40" t="s">
        <v>19</v>
      </c>
      <c r="D13" s="41" t="s">
        <v>55</v>
      </c>
      <c r="E13" s="40" t="s">
        <v>56</v>
      </c>
      <c r="F13" s="40" t="s">
        <v>57</v>
      </c>
      <c r="G13" s="40" t="s">
        <v>58</v>
      </c>
      <c r="H13" s="40" t="s">
        <v>47</v>
      </c>
      <c r="I13" s="42">
        <v>16500</v>
      </c>
      <c r="J13" s="42">
        <f t="shared" si="1"/>
        <v>16500</v>
      </c>
      <c r="K13" s="47">
        <v>27</v>
      </c>
      <c r="L13" s="48">
        <v>35</v>
      </c>
      <c r="M13" s="48">
        <v>8</v>
      </c>
      <c r="N13" s="115">
        <v>5963.5714285714284</v>
      </c>
      <c r="O13" s="95">
        <f t="shared" si="0"/>
        <v>4472.6785714285716</v>
      </c>
      <c r="P13" s="46" t="s">
        <v>25</v>
      </c>
    </row>
    <row r="14" spans="1:22" s="12" customFormat="1" ht="15" customHeight="1">
      <c r="A14" s="53">
        <v>33</v>
      </c>
      <c r="B14" s="54" t="s">
        <v>59</v>
      </c>
      <c r="C14" s="54" t="s">
        <v>19</v>
      </c>
      <c r="D14" s="55" t="s">
        <v>60</v>
      </c>
      <c r="E14" s="54" t="s">
        <v>61</v>
      </c>
      <c r="F14" s="54" t="s">
        <v>62</v>
      </c>
      <c r="G14" s="54" t="s">
        <v>63</v>
      </c>
      <c r="H14" s="54" t="s">
        <v>64</v>
      </c>
      <c r="I14" s="56">
        <v>17500</v>
      </c>
      <c r="J14" s="56">
        <f t="shared" si="1"/>
        <v>17500</v>
      </c>
      <c r="K14" s="57">
        <v>30</v>
      </c>
      <c r="L14" s="58">
        <v>35</v>
      </c>
      <c r="M14" s="58">
        <v>5</v>
      </c>
      <c r="N14" s="117">
        <v>5724.9999999999991</v>
      </c>
      <c r="O14" s="95">
        <f t="shared" si="0"/>
        <v>4293.7499999999991</v>
      </c>
      <c r="P14" s="59" t="s">
        <v>25</v>
      </c>
    </row>
    <row r="15" spans="1:22" customFormat="1" ht="15" customHeight="1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18"/>
      <c r="O15" s="96"/>
      <c r="P15" s="60"/>
    </row>
    <row r="16" spans="1:22" s="13" customFormat="1" ht="15" customHeight="1" thickBot="1">
      <c r="A16" s="61"/>
      <c r="B16" s="62"/>
      <c r="C16" s="62"/>
      <c r="D16" s="63"/>
      <c r="E16" s="62"/>
      <c r="F16" s="62"/>
      <c r="G16" s="62"/>
      <c r="H16" s="91" t="s">
        <v>65</v>
      </c>
      <c r="I16" s="64"/>
      <c r="J16" s="64">
        <f>SUM(J7:J14)</f>
        <v>117450</v>
      </c>
      <c r="K16" s="65"/>
      <c r="L16" s="66"/>
      <c r="M16" s="66"/>
      <c r="N16" s="119">
        <v>41327.38025210084</v>
      </c>
      <c r="O16" s="120">
        <f t="shared" si="0"/>
        <v>30995.535189075628</v>
      </c>
      <c r="P16" s="67"/>
    </row>
    <row r="17" spans="1:15" ht="15" customHeight="1">
      <c r="A17" s="68"/>
      <c r="B17" s="69"/>
      <c r="C17" s="69"/>
      <c r="D17" s="70"/>
      <c r="E17" s="69"/>
      <c r="F17" s="69"/>
      <c r="G17" s="69"/>
      <c r="H17" s="69"/>
      <c r="I17" s="71"/>
      <c r="J17" s="71"/>
      <c r="K17" s="72"/>
      <c r="L17" s="73"/>
      <c r="M17" s="73"/>
      <c r="N17" s="71"/>
      <c r="O17" s="74"/>
    </row>
    <row r="18" spans="1:15" ht="15" customHeight="1">
      <c r="A18" s="68"/>
      <c r="B18" s="69"/>
      <c r="C18" s="69"/>
      <c r="D18" s="70"/>
      <c r="E18" s="69"/>
      <c r="F18" s="69"/>
      <c r="G18" s="69"/>
      <c r="H18" s="69"/>
      <c r="I18" s="71"/>
      <c r="J18" s="71"/>
      <c r="K18" s="72"/>
      <c r="L18" s="73"/>
      <c r="M18" s="73"/>
      <c r="N18" s="71"/>
      <c r="O18" s="74"/>
    </row>
    <row r="21" spans="1:15" ht="15" customHeight="1">
      <c r="B21" s="92" t="s">
        <v>66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4"/>
      <c r="O21" s="4"/>
    </row>
    <row r="22" spans="1:15" ht="1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4"/>
      <c r="O22" s="4"/>
    </row>
    <row r="23" spans="1:15" ht="15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4"/>
      <c r="O23" s="4"/>
    </row>
    <row r="24" spans="1:15" ht="26.25">
      <c r="B24" s="93" t="s">
        <v>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5"/>
      <c r="O24" s="5"/>
    </row>
    <row r="25" spans="1:15" s="7" customFormat="1" ht="26.25">
      <c r="B25" s="16"/>
      <c r="C25" s="6" t="s">
        <v>2</v>
      </c>
      <c r="D25" s="16"/>
      <c r="E25" s="16"/>
      <c r="F25" s="16"/>
      <c r="G25" s="16"/>
      <c r="H25" s="1"/>
      <c r="I25" s="16"/>
      <c r="J25" s="16"/>
      <c r="K25" s="16"/>
      <c r="L25" s="16"/>
      <c r="M25" s="16"/>
      <c r="N25" s="16"/>
      <c r="O25" s="17"/>
    </row>
    <row r="26" spans="1:15" ht="63.75">
      <c r="A26" s="18" t="s">
        <v>3</v>
      </c>
      <c r="B26" s="19" t="s">
        <v>4</v>
      </c>
      <c r="C26" s="19" t="s">
        <v>67</v>
      </c>
      <c r="D26" s="19" t="s">
        <v>68</v>
      </c>
      <c r="E26" s="19" t="s">
        <v>69</v>
      </c>
      <c r="F26" s="19" t="s">
        <v>70</v>
      </c>
      <c r="G26" s="19" t="s">
        <v>11</v>
      </c>
      <c r="H26" s="19" t="s">
        <v>12</v>
      </c>
      <c r="I26" s="19" t="s">
        <v>71</v>
      </c>
      <c r="J26" s="19" t="s">
        <v>72</v>
      </c>
      <c r="K26" s="19" t="s">
        <v>73</v>
      </c>
      <c r="L26" s="19" t="s">
        <v>16</v>
      </c>
      <c r="M26" s="94" t="s">
        <v>153</v>
      </c>
    </row>
    <row r="27" spans="1:15">
      <c r="A27" s="20">
        <v>129</v>
      </c>
      <c r="B27" s="21" t="s">
        <v>74</v>
      </c>
      <c r="C27" s="22" t="s">
        <v>75</v>
      </c>
      <c r="D27" s="21" t="s">
        <v>76</v>
      </c>
      <c r="E27" s="21">
        <v>80</v>
      </c>
      <c r="F27" s="22" t="s">
        <v>25</v>
      </c>
      <c r="G27" s="23">
        <v>3.5</v>
      </c>
      <c r="H27" s="23">
        <f>+E27*G27</f>
        <v>280</v>
      </c>
      <c r="I27" s="21">
        <v>15</v>
      </c>
      <c r="J27" s="21">
        <v>20</v>
      </c>
      <c r="K27" s="21">
        <v>5</v>
      </c>
      <c r="L27" s="106">
        <v>99.399999999999991</v>
      </c>
      <c r="M27" s="95">
        <f t="shared" ref="M27:M47" si="2">L27*75%</f>
        <v>74.55</v>
      </c>
    </row>
    <row r="28" spans="1:15">
      <c r="A28" s="14">
        <v>130</v>
      </c>
      <c r="B28" s="15" t="s">
        <v>74</v>
      </c>
      <c r="C28" s="24" t="s">
        <v>77</v>
      </c>
      <c r="D28" s="15" t="s">
        <v>76</v>
      </c>
      <c r="E28" s="15">
        <v>124</v>
      </c>
      <c r="F28" s="24" t="s">
        <v>25</v>
      </c>
      <c r="G28" s="25">
        <v>5.4</v>
      </c>
      <c r="H28" s="25">
        <f t="shared" ref="H28:H45" si="3">+E28*G28</f>
        <v>669.6</v>
      </c>
      <c r="I28" s="26">
        <v>15</v>
      </c>
      <c r="J28" s="26">
        <v>20</v>
      </c>
      <c r="K28" s="26">
        <v>5</v>
      </c>
      <c r="L28" s="107">
        <v>237.708</v>
      </c>
      <c r="M28" s="95">
        <f t="shared" si="2"/>
        <v>178.28100000000001</v>
      </c>
    </row>
    <row r="29" spans="1:15">
      <c r="A29" s="20">
        <v>131</v>
      </c>
      <c r="B29" s="21" t="s">
        <v>74</v>
      </c>
      <c r="C29" s="22" t="s">
        <v>78</v>
      </c>
      <c r="D29" s="21" t="s">
        <v>76</v>
      </c>
      <c r="E29" s="21">
        <v>5</v>
      </c>
      <c r="F29" s="22" t="s">
        <v>25</v>
      </c>
      <c r="G29" s="23">
        <v>6</v>
      </c>
      <c r="H29" s="23">
        <f t="shared" si="3"/>
        <v>30</v>
      </c>
      <c r="I29" s="21">
        <v>15</v>
      </c>
      <c r="J29" s="21">
        <v>20</v>
      </c>
      <c r="K29" s="21">
        <v>5</v>
      </c>
      <c r="L29" s="108">
        <v>2.13</v>
      </c>
      <c r="M29" s="95">
        <f t="shared" si="2"/>
        <v>1.5974999999999999</v>
      </c>
    </row>
    <row r="30" spans="1:15">
      <c r="A30" s="14">
        <v>132</v>
      </c>
      <c r="B30" s="15" t="s">
        <v>74</v>
      </c>
      <c r="C30" s="24" t="s">
        <v>79</v>
      </c>
      <c r="D30" s="15" t="s">
        <v>76</v>
      </c>
      <c r="E30" s="15">
        <v>1</v>
      </c>
      <c r="F30" s="24" t="s">
        <v>25</v>
      </c>
      <c r="G30" s="25">
        <v>25</v>
      </c>
      <c r="H30" s="25">
        <f t="shared" si="3"/>
        <v>25</v>
      </c>
      <c r="I30" s="26">
        <v>15</v>
      </c>
      <c r="J30" s="26">
        <v>20</v>
      </c>
      <c r="K30" s="26">
        <v>5</v>
      </c>
      <c r="L30" s="109">
        <v>8.875</v>
      </c>
      <c r="M30" s="95">
        <f t="shared" si="2"/>
        <v>6.65625</v>
      </c>
    </row>
    <row r="31" spans="1:15">
      <c r="A31" s="20">
        <v>133</v>
      </c>
      <c r="B31" s="21" t="s">
        <v>74</v>
      </c>
      <c r="C31" s="22" t="s">
        <v>80</v>
      </c>
      <c r="D31" s="21" t="s">
        <v>76</v>
      </c>
      <c r="E31" s="21">
        <v>3</v>
      </c>
      <c r="F31" s="22" t="s">
        <v>25</v>
      </c>
      <c r="G31" s="23">
        <v>1.6</v>
      </c>
      <c r="H31" s="23">
        <f t="shared" si="3"/>
        <v>4.8000000000000007</v>
      </c>
      <c r="I31" s="21">
        <v>15</v>
      </c>
      <c r="J31" s="21">
        <v>20</v>
      </c>
      <c r="K31" s="21">
        <v>5</v>
      </c>
      <c r="L31" s="108">
        <v>0.56799999999999995</v>
      </c>
      <c r="M31" s="95">
        <f t="shared" si="2"/>
        <v>0.42599999999999993</v>
      </c>
    </row>
    <row r="32" spans="1:15">
      <c r="A32" s="14">
        <v>134</v>
      </c>
      <c r="B32" s="15" t="s">
        <v>74</v>
      </c>
      <c r="C32" s="24" t="s">
        <v>81</v>
      </c>
      <c r="D32" s="15" t="s">
        <v>76</v>
      </c>
      <c r="E32" s="15">
        <v>1</v>
      </c>
      <c r="F32" s="24" t="s">
        <v>25</v>
      </c>
      <c r="G32" s="25">
        <v>1.6</v>
      </c>
      <c r="H32" s="25">
        <f t="shared" si="3"/>
        <v>1.6</v>
      </c>
      <c r="I32" s="26">
        <v>15</v>
      </c>
      <c r="J32" s="26">
        <v>20</v>
      </c>
      <c r="K32" s="26">
        <v>5</v>
      </c>
      <c r="L32" s="109">
        <v>0.56799999999999995</v>
      </c>
      <c r="M32" s="95">
        <f t="shared" si="2"/>
        <v>0.42599999999999993</v>
      </c>
    </row>
    <row r="33" spans="1:13">
      <c r="A33" s="20">
        <v>135</v>
      </c>
      <c r="B33" s="21" t="s">
        <v>74</v>
      </c>
      <c r="C33" s="22" t="s">
        <v>82</v>
      </c>
      <c r="D33" s="21" t="s">
        <v>76</v>
      </c>
      <c r="E33" s="21">
        <v>1</v>
      </c>
      <c r="F33" s="22" t="s">
        <v>25</v>
      </c>
      <c r="G33" s="23">
        <v>1.6</v>
      </c>
      <c r="H33" s="23">
        <f t="shared" si="3"/>
        <v>1.6</v>
      </c>
      <c r="I33" s="21">
        <v>15</v>
      </c>
      <c r="J33" s="21">
        <v>20</v>
      </c>
      <c r="K33" s="21">
        <v>5</v>
      </c>
      <c r="L33" s="108">
        <v>0.56799999999999995</v>
      </c>
      <c r="M33" s="95">
        <f t="shared" si="2"/>
        <v>0.42599999999999993</v>
      </c>
    </row>
    <row r="34" spans="1:13">
      <c r="A34" s="14">
        <v>136</v>
      </c>
      <c r="B34" s="15" t="s">
        <v>74</v>
      </c>
      <c r="C34" s="24" t="s">
        <v>83</v>
      </c>
      <c r="D34" s="15" t="s">
        <v>76</v>
      </c>
      <c r="E34" s="15">
        <v>6</v>
      </c>
      <c r="F34" s="24" t="s">
        <v>25</v>
      </c>
      <c r="G34" s="25">
        <v>6</v>
      </c>
      <c r="H34" s="25">
        <f t="shared" si="3"/>
        <v>36</v>
      </c>
      <c r="I34" s="26">
        <v>15</v>
      </c>
      <c r="J34" s="26">
        <v>20</v>
      </c>
      <c r="K34" s="26">
        <v>5</v>
      </c>
      <c r="L34" s="109">
        <v>2.13</v>
      </c>
      <c r="M34" s="95">
        <f t="shared" si="2"/>
        <v>1.5974999999999999</v>
      </c>
    </row>
    <row r="35" spans="1:13">
      <c r="A35" s="20">
        <v>137</v>
      </c>
      <c r="B35" s="21" t="s">
        <v>74</v>
      </c>
      <c r="C35" s="22" t="s">
        <v>84</v>
      </c>
      <c r="D35" s="21" t="s">
        <v>76</v>
      </c>
      <c r="E35" s="21">
        <v>1</v>
      </c>
      <c r="F35" s="22" t="s">
        <v>25</v>
      </c>
      <c r="G35" s="23">
        <v>36</v>
      </c>
      <c r="H35" s="23">
        <f t="shared" si="3"/>
        <v>36</v>
      </c>
      <c r="I35" s="21">
        <v>15</v>
      </c>
      <c r="J35" s="21">
        <v>20</v>
      </c>
      <c r="K35" s="21">
        <v>5</v>
      </c>
      <c r="L35" s="108">
        <v>12.78</v>
      </c>
      <c r="M35" s="95">
        <f t="shared" si="2"/>
        <v>9.5849999999999991</v>
      </c>
    </row>
    <row r="36" spans="1:13">
      <c r="A36" s="14">
        <v>138</v>
      </c>
      <c r="B36" s="15" t="s">
        <v>74</v>
      </c>
      <c r="C36" s="24" t="s">
        <v>85</v>
      </c>
      <c r="D36" s="15" t="s">
        <v>76</v>
      </c>
      <c r="E36" s="15">
        <v>1</v>
      </c>
      <c r="F36" s="24" t="s">
        <v>25</v>
      </c>
      <c r="G36" s="25">
        <v>3.2</v>
      </c>
      <c r="H36" s="25">
        <f t="shared" si="3"/>
        <v>3.2</v>
      </c>
      <c r="I36" s="26">
        <v>15</v>
      </c>
      <c r="J36" s="26">
        <v>20</v>
      </c>
      <c r="K36" s="26">
        <v>5</v>
      </c>
      <c r="L36" s="109">
        <v>1.1359999999999999</v>
      </c>
      <c r="M36" s="95">
        <f t="shared" si="2"/>
        <v>0.85199999999999987</v>
      </c>
    </row>
    <row r="37" spans="1:13">
      <c r="A37" s="20">
        <v>139</v>
      </c>
      <c r="B37" s="21" t="s">
        <v>74</v>
      </c>
      <c r="C37" s="22" t="s">
        <v>86</v>
      </c>
      <c r="D37" s="21" t="s">
        <v>76</v>
      </c>
      <c r="E37" s="21">
        <v>1</v>
      </c>
      <c r="F37" s="22" t="s">
        <v>25</v>
      </c>
      <c r="G37" s="23">
        <v>12</v>
      </c>
      <c r="H37" s="23">
        <f t="shared" si="3"/>
        <v>12</v>
      </c>
      <c r="I37" s="21">
        <v>15</v>
      </c>
      <c r="J37" s="21">
        <v>20</v>
      </c>
      <c r="K37" s="21">
        <v>5</v>
      </c>
      <c r="L37" s="108">
        <v>4.26</v>
      </c>
      <c r="M37" s="95">
        <f t="shared" si="2"/>
        <v>3.1949999999999998</v>
      </c>
    </row>
    <row r="38" spans="1:13">
      <c r="A38" s="14">
        <v>140</v>
      </c>
      <c r="B38" s="15" t="s">
        <v>74</v>
      </c>
      <c r="C38" s="24" t="s">
        <v>87</v>
      </c>
      <c r="D38" s="15" t="s">
        <v>76</v>
      </c>
      <c r="E38" s="15">
        <v>2</v>
      </c>
      <c r="F38" s="24" t="s">
        <v>25</v>
      </c>
      <c r="G38" s="25">
        <v>3.4</v>
      </c>
      <c r="H38" s="25">
        <f t="shared" si="3"/>
        <v>6.8</v>
      </c>
      <c r="I38" s="26">
        <v>15</v>
      </c>
      <c r="J38" s="26">
        <v>20</v>
      </c>
      <c r="K38" s="26">
        <v>5</v>
      </c>
      <c r="L38" s="109">
        <v>1.2069999999999999</v>
      </c>
      <c r="M38" s="95">
        <f t="shared" si="2"/>
        <v>0.90524999999999989</v>
      </c>
    </row>
    <row r="39" spans="1:13">
      <c r="A39" s="20">
        <v>141</v>
      </c>
      <c r="B39" s="21" t="s">
        <v>74</v>
      </c>
      <c r="C39" s="22" t="s">
        <v>88</v>
      </c>
      <c r="D39" s="21" t="s">
        <v>76</v>
      </c>
      <c r="E39" s="21">
        <v>1</v>
      </c>
      <c r="F39" s="22" t="s">
        <v>25</v>
      </c>
      <c r="G39" s="23">
        <v>13</v>
      </c>
      <c r="H39" s="23">
        <f t="shared" si="3"/>
        <v>13</v>
      </c>
      <c r="I39" s="21">
        <v>15</v>
      </c>
      <c r="J39" s="21">
        <v>20</v>
      </c>
      <c r="K39" s="21">
        <v>5</v>
      </c>
      <c r="L39" s="108">
        <v>4.6150000000000002</v>
      </c>
      <c r="M39" s="95">
        <f t="shared" si="2"/>
        <v>3.4612500000000002</v>
      </c>
    </row>
    <row r="40" spans="1:13">
      <c r="A40" s="14">
        <v>142</v>
      </c>
      <c r="B40" s="15" t="s">
        <v>74</v>
      </c>
      <c r="C40" s="24" t="s">
        <v>89</v>
      </c>
      <c r="D40" s="15" t="s">
        <v>76</v>
      </c>
      <c r="E40" s="15">
        <v>1</v>
      </c>
      <c r="F40" s="24" t="s">
        <v>25</v>
      </c>
      <c r="G40" s="25">
        <v>8.5</v>
      </c>
      <c r="H40" s="25">
        <f t="shared" si="3"/>
        <v>8.5</v>
      </c>
      <c r="I40" s="26">
        <v>15</v>
      </c>
      <c r="J40" s="26">
        <v>20</v>
      </c>
      <c r="K40" s="26">
        <v>5</v>
      </c>
      <c r="L40" s="109">
        <v>3.0175000000000001</v>
      </c>
      <c r="M40" s="95">
        <f t="shared" si="2"/>
        <v>2.2631250000000001</v>
      </c>
    </row>
    <row r="41" spans="1:13">
      <c r="A41" s="20">
        <v>143</v>
      </c>
      <c r="B41" s="21" t="s">
        <v>74</v>
      </c>
      <c r="C41" s="22" t="s">
        <v>90</v>
      </c>
      <c r="D41" s="21" t="s">
        <v>76</v>
      </c>
      <c r="E41" s="21">
        <v>1</v>
      </c>
      <c r="F41" s="22" t="s">
        <v>25</v>
      </c>
      <c r="G41" s="23">
        <v>1.6</v>
      </c>
      <c r="H41" s="23">
        <f t="shared" si="3"/>
        <v>1.6</v>
      </c>
      <c r="I41" s="21">
        <v>15</v>
      </c>
      <c r="J41" s="21">
        <v>20</v>
      </c>
      <c r="K41" s="21">
        <v>5</v>
      </c>
      <c r="L41" s="108">
        <v>0.56799999999999995</v>
      </c>
      <c r="M41" s="95">
        <f t="shared" si="2"/>
        <v>0.42599999999999993</v>
      </c>
    </row>
    <row r="42" spans="1:13">
      <c r="A42" s="14">
        <v>144</v>
      </c>
      <c r="B42" s="15" t="s">
        <v>74</v>
      </c>
      <c r="C42" s="24" t="s">
        <v>91</v>
      </c>
      <c r="D42" s="15" t="s">
        <v>76</v>
      </c>
      <c r="E42" s="15">
        <v>1</v>
      </c>
      <c r="F42" s="24" t="s">
        <v>25</v>
      </c>
      <c r="G42" s="25">
        <v>12</v>
      </c>
      <c r="H42" s="25">
        <f t="shared" si="3"/>
        <v>12</v>
      </c>
      <c r="I42" s="26">
        <v>15</v>
      </c>
      <c r="J42" s="26">
        <v>20</v>
      </c>
      <c r="K42" s="26">
        <v>5</v>
      </c>
      <c r="L42" s="109">
        <v>4.26</v>
      </c>
      <c r="M42" s="95">
        <f t="shared" si="2"/>
        <v>3.1949999999999998</v>
      </c>
    </row>
    <row r="43" spans="1:13">
      <c r="A43" s="20">
        <v>145</v>
      </c>
      <c r="B43" s="21" t="s">
        <v>74</v>
      </c>
      <c r="C43" s="22" t="s">
        <v>92</v>
      </c>
      <c r="D43" s="21" t="s">
        <v>76</v>
      </c>
      <c r="E43" s="21">
        <v>1</v>
      </c>
      <c r="F43" s="22" t="s">
        <v>25</v>
      </c>
      <c r="G43" s="23">
        <v>12</v>
      </c>
      <c r="H43" s="23">
        <f t="shared" si="3"/>
        <v>12</v>
      </c>
      <c r="I43" s="27">
        <v>15</v>
      </c>
      <c r="J43" s="21">
        <v>20</v>
      </c>
      <c r="K43" s="27">
        <v>5</v>
      </c>
      <c r="L43" s="110">
        <v>4.26</v>
      </c>
      <c r="M43" s="95">
        <f t="shared" si="2"/>
        <v>3.1949999999999998</v>
      </c>
    </row>
    <row r="44" spans="1:13">
      <c r="A44" s="14">
        <v>146</v>
      </c>
      <c r="B44" s="15" t="s">
        <v>74</v>
      </c>
      <c r="C44" s="24" t="s">
        <v>93</v>
      </c>
      <c r="D44" s="15" t="s">
        <v>76</v>
      </c>
      <c r="E44" s="15">
        <v>1</v>
      </c>
      <c r="F44" s="24" t="s">
        <v>25</v>
      </c>
      <c r="G44" s="25">
        <v>0.6</v>
      </c>
      <c r="H44" s="25">
        <f t="shared" si="3"/>
        <v>0.6</v>
      </c>
      <c r="I44" s="15">
        <v>15</v>
      </c>
      <c r="J44" s="26">
        <v>20</v>
      </c>
      <c r="K44" s="15">
        <v>5</v>
      </c>
      <c r="L44" s="111">
        <v>0.21299999999999999</v>
      </c>
      <c r="M44" s="95">
        <f t="shared" si="2"/>
        <v>0.15975</v>
      </c>
    </row>
    <row r="45" spans="1:13">
      <c r="A45" s="97">
        <v>147</v>
      </c>
      <c r="B45" s="81" t="s">
        <v>74</v>
      </c>
      <c r="C45" s="87" t="s">
        <v>94</v>
      </c>
      <c r="D45" s="81" t="s">
        <v>76</v>
      </c>
      <c r="E45" s="81">
        <v>6</v>
      </c>
      <c r="F45" s="87" t="s">
        <v>25</v>
      </c>
      <c r="G45" s="82">
        <v>10</v>
      </c>
      <c r="H45" s="82">
        <f t="shared" si="3"/>
        <v>60</v>
      </c>
      <c r="I45" s="88">
        <v>15</v>
      </c>
      <c r="J45" s="81">
        <v>20</v>
      </c>
      <c r="K45" s="88">
        <v>5</v>
      </c>
      <c r="L45" s="112">
        <v>3.55</v>
      </c>
      <c r="M45" s="98">
        <f t="shared" si="2"/>
        <v>2.6624999999999996</v>
      </c>
    </row>
    <row r="46" spans="1:13" ht="15.75" thickBot="1">
      <c r="A46" s="99"/>
      <c r="B46" s="100"/>
      <c r="C46" s="101"/>
      <c r="D46" s="100"/>
      <c r="E46" s="100"/>
      <c r="F46" s="102"/>
      <c r="G46" s="103"/>
      <c r="H46" s="103"/>
      <c r="I46" s="104"/>
      <c r="J46" s="100"/>
      <c r="K46" s="104"/>
      <c r="L46" s="113"/>
      <c r="M46" s="105"/>
    </row>
    <row r="47" spans="1:13" s="16" customFormat="1" ht="16.5" thickBot="1">
      <c r="A47" s="78"/>
      <c r="B47" s="79"/>
      <c r="C47" s="80"/>
      <c r="D47" s="80"/>
      <c r="E47" s="80"/>
      <c r="F47" s="90" t="s">
        <v>65</v>
      </c>
      <c r="G47" s="84"/>
      <c r="H47" s="84">
        <f>SUM(H27:H45)</f>
        <v>1214.2999999999997</v>
      </c>
      <c r="I47" s="89"/>
      <c r="J47" s="89"/>
      <c r="K47" s="89"/>
      <c r="L47" s="114">
        <v>391.81349999999992</v>
      </c>
      <c r="M47" s="95">
        <f t="shared" si="2"/>
        <v>293.86012499999993</v>
      </c>
    </row>
    <row r="48" spans="1:13">
      <c r="C48" s="28"/>
    </row>
    <row r="51" spans="1:15">
      <c r="C51" s="28"/>
      <c r="G51" s="28"/>
    </row>
    <row r="52" spans="1:15" ht="15" customHeight="1">
      <c r="A52" s="92" t="s">
        <v>95</v>
      </c>
      <c r="B52" s="92"/>
      <c r="C52" s="92"/>
      <c r="D52" s="92"/>
      <c r="E52" s="92"/>
      <c r="F52" s="92"/>
      <c r="G52" s="92"/>
      <c r="H52" s="92"/>
      <c r="I52" s="92"/>
      <c r="J52" s="92"/>
      <c r="K52" s="4"/>
      <c r="L52" s="4"/>
      <c r="M52" s="4"/>
      <c r="N52" s="4"/>
      <c r="O52" s="4"/>
    </row>
    <row r="53" spans="1:15" ht="1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4"/>
      <c r="L53" s="4"/>
      <c r="M53" s="4"/>
      <c r="N53" s="4"/>
      <c r="O53" s="4"/>
    </row>
    <row r="54" spans="1:15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4"/>
      <c r="L54" s="4"/>
      <c r="M54" s="4"/>
      <c r="N54" s="4"/>
      <c r="O54" s="4"/>
    </row>
    <row r="55" spans="1:15" ht="26.25">
      <c r="A55" s="93" t="s">
        <v>1</v>
      </c>
      <c r="B55" s="93"/>
      <c r="C55" s="93"/>
      <c r="D55" s="93"/>
      <c r="E55" s="93"/>
      <c r="F55" s="93"/>
      <c r="G55" s="93"/>
      <c r="H55" s="93"/>
      <c r="I55" s="93"/>
      <c r="J55" s="93"/>
      <c r="K55" s="5"/>
      <c r="L55" s="5"/>
      <c r="M55" s="5"/>
      <c r="N55" s="5"/>
      <c r="O55" s="5"/>
    </row>
    <row r="56" spans="1:15" s="7" customFormat="1" ht="26.25">
      <c r="B56" s="16"/>
      <c r="C56" s="6" t="s">
        <v>2</v>
      </c>
      <c r="D56" s="16"/>
      <c r="E56" s="16"/>
      <c r="F56" s="16"/>
      <c r="G56" s="29"/>
      <c r="H56" s="1"/>
      <c r="I56" s="16"/>
      <c r="J56" s="16"/>
      <c r="K56" s="16"/>
      <c r="L56" s="16"/>
      <c r="M56" s="16"/>
      <c r="N56" s="16"/>
      <c r="O56" s="17"/>
    </row>
    <row r="57" spans="1:15" ht="15.75">
      <c r="B57" s="30"/>
      <c r="C57" s="31"/>
      <c r="D57" s="30"/>
      <c r="E57" s="30"/>
      <c r="F57" s="30"/>
      <c r="G57" s="31"/>
      <c r="H57" s="2"/>
      <c r="I57" s="30"/>
      <c r="J57" s="30"/>
      <c r="K57" s="30"/>
      <c r="L57" s="30"/>
      <c r="M57" s="30"/>
      <c r="N57" s="30"/>
      <c r="O57" s="32"/>
    </row>
    <row r="58" spans="1:15" ht="63.75">
      <c r="A58" s="18" t="s">
        <v>3</v>
      </c>
      <c r="B58" s="19" t="s">
        <v>4</v>
      </c>
      <c r="C58" s="19" t="s">
        <v>67</v>
      </c>
      <c r="D58" s="19" t="s">
        <v>68</v>
      </c>
      <c r="E58" s="19" t="s">
        <v>69</v>
      </c>
      <c r="F58" s="19" t="s">
        <v>70</v>
      </c>
      <c r="G58" s="19" t="s">
        <v>11</v>
      </c>
      <c r="H58" s="19" t="s">
        <v>12</v>
      </c>
      <c r="I58" s="19" t="s">
        <v>16</v>
      </c>
      <c r="J58" s="94" t="s">
        <v>153</v>
      </c>
    </row>
    <row r="59" spans="1:15">
      <c r="A59" s="33">
        <v>182</v>
      </c>
      <c r="B59" s="34" t="s">
        <v>96</v>
      </c>
      <c r="C59" s="35" t="s">
        <v>86</v>
      </c>
      <c r="D59" s="34" t="s">
        <v>76</v>
      </c>
      <c r="E59" s="34">
        <v>1</v>
      </c>
      <c r="F59" s="21" t="s">
        <v>25</v>
      </c>
      <c r="G59" s="23">
        <v>12</v>
      </c>
      <c r="H59" s="23">
        <f>+E59*G59</f>
        <v>12</v>
      </c>
      <c r="I59" s="106">
        <v>2.5200000000000009</v>
      </c>
      <c r="J59" s="95">
        <f t="shared" ref="J59:J90" si="4">I59*75%</f>
        <v>1.8900000000000006</v>
      </c>
    </row>
    <row r="60" spans="1:15">
      <c r="A60" s="36">
        <v>183</v>
      </c>
      <c r="B60" s="26" t="s">
        <v>96</v>
      </c>
      <c r="C60" s="37" t="s">
        <v>97</v>
      </c>
      <c r="D60" s="26" t="s">
        <v>76</v>
      </c>
      <c r="E60" s="26">
        <v>1</v>
      </c>
      <c r="F60" s="15" t="s">
        <v>25</v>
      </c>
      <c r="G60" s="25">
        <v>3.5</v>
      </c>
      <c r="H60" s="25">
        <f t="shared" ref="H60:H88" si="5">+E60*G60</f>
        <v>3.5</v>
      </c>
      <c r="I60" s="107">
        <v>0.73500000000000032</v>
      </c>
      <c r="J60" s="95">
        <f t="shared" si="4"/>
        <v>0.55125000000000024</v>
      </c>
    </row>
    <row r="61" spans="1:15">
      <c r="A61" s="33">
        <v>184</v>
      </c>
      <c r="B61" s="34" t="s">
        <v>96</v>
      </c>
      <c r="C61" s="35" t="s">
        <v>98</v>
      </c>
      <c r="D61" s="34" t="s">
        <v>76</v>
      </c>
      <c r="E61" s="34">
        <v>1</v>
      </c>
      <c r="F61" s="21" t="s">
        <v>25</v>
      </c>
      <c r="G61" s="23">
        <v>3.5</v>
      </c>
      <c r="H61" s="23">
        <f t="shared" si="5"/>
        <v>3.5</v>
      </c>
      <c r="I61" s="106">
        <v>0.73500000000000032</v>
      </c>
      <c r="J61" s="95">
        <f t="shared" si="4"/>
        <v>0.55125000000000024</v>
      </c>
    </row>
    <row r="62" spans="1:15">
      <c r="A62" s="36">
        <v>185</v>
      </c>
      <c r="B62" s="26" t="s">
        <v>96</v>
      </c>
      <c r="C62" s="37" t="s">
        <v>99</v>
      </c>
      <c r="D62" s="26" t="s">
        <v>76</v>
      </c>
      <c r="E62" s="26">
        <v>2</v>
      </c>
      <c r="F62" s="15" t="s">
        <v>25</v>
      </c>
      <c r="G62" s="25">
        <v>3.5</v>
      </c>
      <c r="H62" s="25">
        <f t="shared" si="5"/>
        <v>7</v>
      </c>
      <c r="I62" s="107">
        <v>1.4700000000000006</v>
      </c>
      <c r="J62" s="95">
        <f t="shared" si="4"/>
        <v>1.1025000000000005</v>
      </c>
    </row>
    <row r="63" spans="1:15">
      <c r="A63" s="33">
        <v>186</v>
      </c>
      <c r="B63" s="34" t="s">
        <v>96</v>
      </c>
      <c r="C63" s="35" t="s">
        <v>100</v>
      </c>
      <c r="D63" s="34" t="s">
        <v>76</v>
      </c>
      <c r="E63" s="34">
        <v>14</v>
      </c>
      <c r="F63" s="21" t="s">
        <v>25</v>
      </c>
      <c r="G63" s="23">
        <v>3.5</v>
      </c>
      <c r="H63" s="23">
        <f t="shared" si="5"/>
        <v>49</v>
      </c>
      <c r="I63" s="106">
        <v>10.290000000000004</v>
      </c>
      <c r="J63" s="95">
        <f t="shared" si="4"/>
        <v>7.7175000000000029</v>
      </c>
    </row>
    <row r="64" spans="1:15">
      <c r="A64" s="36">
        <v>187</v>
      </c>
      <c r="B64" s="26" t="s">
        <v>96</v>
      </c>
      <c r="C64" s="37" t="s">
        <v>101</v>
      </c>
      <c r="D64" s="26" t="s">
        <v>102</v>
      </c>
      <c r="E64" s="26">
        <v>1</v>
      </c>
      <c r="F64" s="15" t="s">
        <v>25</v>
      </c>
      <c r="G64" s="25">
        <v>50</v>
      </c>
      <c r="H64" s="25">
        <f t="shared" si="5"/>
        <v>50</v>
      </c>
      <c r="I64" s="107">
        <v>10.500000000000004</v>
      </c>
      <c r="J64" s="95">
        <f t="shared" si="4"/>
        <v>7.8750000000000027</v>
      </c>
    </row>
    <row r="65" spans="1:10">
      <c r="A65" s="33">
        <v>188</v>
      </c>
      <c r="B65" s="34" t="s">
        <v>96</v>
      </c>
      <c r="C65" s="35" t="s">
        <v>103</v>
      </c>
      <c r="D65" s="34" t="s">
        <v>76</v>
      </c>
      <c r="E65" s="34">
        <v>1</v>
      </c>
      <c r="F65" s="21" t="s">
        <v>25</v>
      </c>
      <c r="G65" s="23">
        <v>3.5</v>
      </c>
      <c r="H65" s="23">
        <f t="shared" si="5"/>
        <v>3.5</v>
      </c>
      <c r="I65" s="106">
        <v>0.73500000000000032</v>
      </c>
      <c r="J65" s="95">
        <f t="shared" si="4"/>
        <v>0.55125000000000024</v>
      </c>
    </row>
    <row r="66" spans="1:10">
      <c r="A66" s="36">
        <v>189</v>
      </c>
      <c r="B66" s="26" t="s">
        <v>96</v>
      </c>
      <c r="C66" s="37" t="s">
        <v>104</v>
      </c>
      <c r="D66" s="26" t="s">
        <v>76</v>
      </c>
      <c r="E66" s="26">
        <v>1</v>
      </c>
      <c r="F66" s="15" t="s">
        <v>25</v>
      </c>
      <c r="G66" s="25">
        <v>3.5</v>
      </c>
      <c r="H66" s="25">
        <f t="shared" si="5"/>
        <v>3.5</v>
      </c>
      <c r="I66" s="107">
        <v>0.73500000000000032</v>
      </c>
      <c r="J66" s="95">
        <f t="shared" si="4"/>
        <v>0.55125000000000024</v>
      </c>
    </row>
    <row r="67" spans="1:10">
      <c r="A67" s="33">
        <v>190</v>
      </c>
      <c r="B67" s="34" t="s">
        <v>96</v>
      </c>
      <c r="C67" s="35" t="s">
        <v>105</v>
      </c>
      <c r="D67" s="34" t="s">
        <v>76</v>
      </c>
      <c r="E67" s="34">
        <v>3</v>
      </c>
      <c r="F67" s="21" t="s">
        <v>25</v>
      </c>
      <c r="G67" s="23">
        <v>3.5</v>
      </c>
      <c r="H67" s="23">
        <f t="shared" si="5"/>
        <v>10.5</v>
      </c>
      <c r="I67" s="106">
        <v>2.205000000000001</v>
      </c>
      <c r="J67" s="95">
        <f t="shared" si="4"/>
        <v>1.6537500000000007</v>
      </c>
    </row>
    <row r="68" spans="1:10">
      <c r="A68" s="36">
        <v>191</v>
      </c>
      <c r="B68" s="26" t="s">
        <v>96</v>
      </c>
      <c r="C68" s="37" t="s">
        <v>106</v>
      </c>
      <c r="D68" s="26" t="s">
        <v>76</v>
      </c>
      <c r="E68" s="26">
        <v>1</v>
      </c>
      <c r="F68" s="15" t="s">
        <v>25</v>
      </c>
      <c r="G68" s="25">
        <v>3.5</v>
      </c>
      <c r="H68" s="25">
        <f t="shared" si="5"/>
        <v>3.5</v>
      </c>
      <c r="I68" s="107">
        <v>0.73500000000000032</v>
      </c>
      <c r="J68" s="95">
        <f t="shared" si="4"/>
        <v>0.55125000000000024</v>
      </c>
    </row>
    <row r="69" spans="1:10">
      <c r="A69" s="33">
        <v>192</v>
      </c>
      <c r="B69" s="34" t="s">
        <v>96</v>
      </c>
      <c r="C69" s="35" t="s">
        <v>107</v>
      </c>
      <c r="D69" s="34" t="s">
        <v>76</v>
      </c>
      <c r="E69" s="34">
        <v>1</v>
      </c>
      <c r="F69" s="21" t="s">
        <v>25</v>
      </c>
      <c r="G69" s="23">
        <v>2</v>
      </c>
      <c r="H69" s="23">
        <f t="shared" si="5"/>
        <v>2</v>
      </c>
      <c r="I69" s="106">
        <v>0.42000000000000015</v>
      </c>
      <c r="J69" s="95">
        <f t="shared" si="4"/>
        <v>0.31500000000000011</v>
      </c>
    </row>
    <row r="70" spans="1:10">
      <c r="A70" s="36">
        <v>193</v>
      </c>
      <c r="B70" s="26" t="s">
        <v>96</v>
      </c>
      <c r="C70" s="37" t="s">
        <v>108</v>
      </c>
      <c r="D70" s="26" t="s">
        <v>76</v>
      </c>
      <c r="E70" s="26">
        <v>1</v>
      </c>
      <c r="F70" s="15" t="s">
        <v>25</v>
      </c>
      <c r="G70" s="25">
        <v>5.8</v>
      </c>
      <c r="H70" s="25">
        <f t="shared" si="5"/>
        <v>5.8</v>
      </c>
      <c r="I70" s="107">
        <v>1.2180000000000004</v>
      </c>
      <c r="J70" s="95">
        <f t="shared" si="4"/>
        <v>0.91350000000000031</v>
      </c>
    </row>
    <row r="71" spans="1:10">
      <c r="A71" s="33">
        <v>194</v>
      </c>
      <c r="B71" s="34" t="s">
        <v>96</v>
      </c>
      <c r="C71" s="35" t="s">
        <v>109</v>
      </c>
      <c r="D71" s="34" t="s">
        <v>76</v>
      </c>
      <c r="E71" s="34">
        <v>1</v>
      </c>
      <c r="F71" s="21" t="s">
        <v>25</v>
      </c>
      <c r="G71" s="23">
        <v>5.8</v>
      </c>
      <c r="H71" s="23">
        <f t="shared" si="5"/>
        <v>5.8</v>
      </c>
      <c r="I71" s="106">
        <v>1.2180000000000004</v>
      </c>
      <c r="J71" s="95">
        <f t="shared" si="4"/>
        <v>0.91350000000000031</v>
      </c>
    </row>
    <row r="72" spans="1:10">
      <c r="A72" s="36">
        <v>195</v>
      </c>
      <c r="B72" s="26" t="s">
        <v>96</v>
      </c>
      <c r="C72" s="37" t="s">
        <v>110</v>
      </c>
      <c r="D72" s="26" t="s">
        <v>76</v>
      </c>
      <c r="E72" s="26">
        <v>1</v>
      </c>
      <c r="F72" s="15" t="s">
        <v>25</v>
      </c>
      <c r="G72" s="25">
        <v>5.5</v>
      </c>
      <c r="H72" s="25">
        <f t="shared" si="5"/>
        <v>5.5</v>
      </c>
      <c r="I72" s="107">
        <v>1.1550000000000005</v>
      </c>
      <c r="J72" s="95">
        <f t="shared" si="4"/>
        <v>0.86625000000000041</v>
      </c>
    </row>
    <row r="73" spans="1:10">
      <c r="A73" s="33">
        <v>196</v>
      </c>
      <c r="B73" s="34" t="s">
        <v>96</v>
      </c>
      <c r="C73" s="35" t="s">
        <v>111</v>
      </c>
      <c r="D73" s="34" t="s">
        <v>76</v>
      </c>
      <c r="E73" s="34">
        <v>1</v>
      </c>
      <c r="F73" s="21" t="s">
        <v>25</v>
      </c>
      <c r="G73" s="23">
        <v>46</v>
      </c>
      <c r="H73" s="23">
        <f t="shared" si="5"/>
        <v>46</v>
      </c>
      <c r="I73" s="106">
        <v>9.6600000000000037</v>
      </c>
      <c r="J73" s="95">
        <f t="shared" si="4"/>
        <v>7.2450000000000028</v>
      </c>
    </row>
    <row r="74" spans="1:10">
      <c r="A74" s="36">
        <v>197</v>
      </c>
      <c r="B74" s="26" t="s">
        <v>96</v>
      </c>
      <c r="C74" s="37" t="s">
        <v>112</v>
      </c>
      <c r="D74" s="26" t="s">
        <v>76</v>
      </c>
      <c r="E74" s="26">
        <v>1</v>
      </c>
      <c r="F74" s="15" t="s">
        <v>113</v>
      </c>
      <c r="G74" s="25">
        <v>5.5</v>
      </c>
      <c r="H74" s="25">
        <f t="shared" si="5"/>
        <v>5.5</v>
      </c>
      <c r="I74" s="107">
        <v>1.1550000000000005</v>
      </c>
      <c r="J74" s="95">
        <f t="shared" si="4"/>
        <v>0.86625000000000041</v>
      </c>
    </row>
    <row r="75" spans="1:10">
      <c r="A75" s="33">
        <v>198</v>
      </c>
      <c r="B75" s="34" t="s">
        <v>96</v>
      </c>
      <c r="C75" s="35" t="s">
        <v>114</v>
      </c>
      <c r="D75" s="34" t="s">
        <v>76</v>
      </c>
      <c r="E75" s="34">
        <v>2</v>
      </c>
      <c r="F75" s="21" t="s">
        <v>25</v>
      </c>
      <c r="G75" s="23">
        <v>8</v>
      </c>
      <c r="H75" s="23">
        <f t="shared" si="5"/>
        <v>16</v>
      </c>
      <c r="I75" s="106">
        <v>3.3600000000000012</v>
      </c>
      <c r="J75" s="95">
        <f t="shared" si="4"/>
        <v>2.5200000000000009</v>
      </c>
    </row>
    <row r="76" spans="1:10">
      <c r="A76" s="36">
        <v>199</v>
      </c>
      <c r="B76" s="26" t="s">
        <v>96</v>
      </c>
      <c r="C76" s="37" t="s">
        <v>115</v>
      </c>
      <c r="D76" s="26" t="s">
        <v>76</v>
      </c>
      <c r="E76" s="26">
        <v>1</v>
      </c>
      <c r="F76" s="15" t="s">
        <v>25</v>
      </c>
      <c r="G76" s="25">
        <v>2.6</v>
      </c>
      <c r="H76" s="25">
        <f t="shared" si="5"/>
        <v>2.6</v>
      </c>
      <c r="I76" s="107">
        <v>0.54600000000000026</v>
      </c>
      <c r="J76" s="95">
        <f t="shared" si="4"/>
        <v>0.4095000000000002</v>
      </c>
    </row>
    <row r="77" spans="1:10">
      <c r="A77" s="33">
        <v>200</v>
      </c>
      <c r="B77" s="34" t="s">
        <v>96</v>
      </c>
      <c r="C77" s="35" t="s">
        <v>116</v>
      </c>
      <c r="D77" s="34" t="s">
        <v>76</v>
      </c>
      <c r="E77" s="34">
        <v>1</v>
      </c>
      <c r="F77" s="21" t="s">
        <v>25</v>
      </c>
      <c r="G77" s="23">
        <v>7</v>
      </c>
      <c r="H77" s="23">
        <f t="shared" si="5"/>
        <v>7</v>
      </c>
      <c r="I77" s="106">
        <v>1.4700000000000006</v>
      </c>
      <c r="J77" s="95">
        <f t="shared" si="4"/>
        <v>1.1025000000000005</v>
      </c>
    </row>
    <row r="78" spans="1:10">
      <c r="A78" s="36">
        <v>201</v>
      </c>
      <c r="B78" s="26" t="s">
        <v>96</v>
      </c>
      <c r="C78" s="37" t="s">
        <v>117</v>
      </c>
      <c r="D78" s="26" t="s">
        <v>76</v>
      </c>
      <c r="E78" s="26">
        <v>1</v>
      </c>
      <c r="F78" s="15" t="s">
        <v>25</v>
      </c>
      <c r="G78" s="25">
        <v>4</v>
      </c>
      <c r="H78" s="25">
        <f t="shared" si="5"/>
        <v>4</v>
      </c>
      <c r="I78" s="107">
        <v>0.8400000000000003</v>
      </c>
      <c r="J78" s="95">
        <f t="shared" si="4"/>
        <v>0.63000000000000023</v>
      </c>
    </row>
    <row r="79" spans="1:10">
      <c r="A79" s="33">
        <v>202</v>
      </c>
      <c r="B79" s="34" t="s">
        <v>96</v>
      </c>
      <c r="C79" s="35" t="s">
        <v>118</v>
      </c>
      <c r="D79" s="34" t="s">
        <v>76</v>
      </c>
      <c r="E79" s="34">
        <v>1</v>
      </c>
      <c r="F79" s="21" t="s">
        <v>25</v>
      </c>
      <c r="G79" s="23">
        <v>5.5</v>
      </c>
      <c r="H79" s="23">
        <f t="shared" si="5"/>
        <v>5.5</v>
      </c>
      <c r="I79" s="106">
        <v>1.1550000000000005</v>
      </c>
      <c r="J79" s="95">
        <f t="shared" si="4"/>
        <v>0.86625000000000041</v>
      </c>
    </row>
    <row r="80" spans="1:10">
      <c r="A80" s="36">
        <v>203</v>
      </c>
      <c r="B80" s="26" t="s">
        <v>96</v>
      </c>
      <c r="C80" s="37" t="s">
        <v>119</v>
      </c>
      <c r="D80" s="26" t="s">
        <v>76</v>
      </c>
      <c r="E80" s="26">
        <v>1</v>
      </c>
      <c r="F80" s="15" t="s">
        <v>25</v>
      </c>
      <c r="G80" s="25">
        <v>11</v>
      </c>
      <c r="H80" s="25">
        <f t="shared" si="5"/>
        <v>11</v>
      </c>
      <c r="I80" s="107">
        <v>2.3100000000000009</v>
      </c>
      <c r="J80" s="95">
        <f t="shared" si="4"/>
        <v>1.7325000000000008</v>
      </c>
    </row>
    <row r="81" spans="1:15">
      <c r="A81" s="33">
        <v>204</v>
      </c>
      <c r="B81" s="34" t="s">
        <v>96</v>
      </c>
      <c r="C81" s="35" t="s">
        <v>120</v>
      </c>
      <c r="D81" s="34" t="s">
        <v>76</v>
      </c>
      <c r="E81" s="34">
        <v>1</v>
      </c>
      <c r="F81" s="21" t="s">
        <v>25</v>
      </c>
      <c r="G81" s="23">
        <v>2.5</v>
      </c>
      <c r="H81" s="23">
        <f t="shared" si="5"/>
        <v>2.5</v>
      </c>
      <c r="I81" s="106">
        <v>0.52500000000000013</v>
      </c>
      <c r="J81" s="95">
        <f t="shared" si="4"/>
        <v>0.3937500000000001</v>
      </c>
    </row>
    <row r="82" spans="1:15">
      <c r="A82" s="36">
        <v>205</v>
      </c>
      <c r="B82" s="26" t="s">
        <v>96</v>
      </c>
      <c r="C82" s="37" t="s">
        <v>121</v>
      </c>
      <c r="D82" s="26" t="s">
        <v>76</v>
      </c>
      <c r="E82" s="26">
        <v>1</v>
      </c>
      <c r="F82" s="15" t="s">
        <v>113</v>
      </c>
      <c r="G82" s="25">
        <v>8.8000000000000007</v>
      </c>
      <c r="H82" s="25">
        <f t="shared" si="5"/>
        <v>8.8000000000000007</v>
      </c>
      <c r="I82" s="107">
        <v>1.8480000000000008</v>
      </c>
      <c r="J82" s="95">
        <f t="shared" si="4"/>
        <v>1.3860000000000006</v>
      </c>
    </row>
    <row r="83" spans="1:15">
      <c r="A83" s="33">
        <v>206</v>
      </c>
      <c r="B83" s="34" t="s">
        <v>96</v>
      </c>
      <c r="C83" s="35" t="s">
        <v>122</v>
      </c>
      <c r="D83" s="34" t="s">
        <v>76</v>
      </c>
      <c r="E83" s="34">
        <v>1</v>
      </c>
      <c r="F83" s="21" t="s">
        <v>25</v>
      </c>
      <c r="G83" s="23">
        <v>12</v>
      </c>
      <c r="H83" s="23">
        <f t="shared" si="5"/>
        <v>12</v>
      </c>
      <c r="I83" s="106">
        <v>2.5200000000000009</v>
      </c>
      <c r="J83" s="95">
        <f t="shared" si="4"/>
        <v>1.8900000000000006</v>
      </c>
    </row>
    <row r="84" spans="1:15">
      <c r="A84" s="36">
        <v>207</v>
      </c>
      <c r="B84" s="26" t="s">
        <v>96</v>
      </c>
      <c r="C84" s="37" t="s">
        <v>123</v>
      </c>
      <c r="D84" s="26" t="s">
        <v>76</v>
      </c>
      <c r="E84" s="26">
        <v>1</v>
      </c>
      <c r="F84" s="15" t="s">
        <v>25</v>
      </c>
      <c r="G84" s="25">
        <v>52</v>
      </c>
      <c r="H84" s="25">
        <f t="shared" si="5"/>
        <v>52</v>
      </c>
      <c r="I84" s="107">
        <v>10.920000000000003</v>
      </c>
      <c r="J84" s="95">
        <f t="shared" si="4"/>
        <v>8.1900000000000031</v>
      </c>
    </row>
    <row r="85" spans="1:15">
      <c r="A85" s="33">
        <v>208</v>
      </c>
      <c r="B85" s="34" t="s">
        <v>96</v>
      </c>
      <c r="C85" s="35" t="s">
        <v>124</v>
      </c>
      <c r="D85" s="34" t="s">
        <v>76</v>
      </c>
      <c r="E85" s="34">
        <v>2</v>
      </c>
      <c r="F85" s="21" t="s">
        <v>25</v>
      </c>
      <c r="G85" s="23">
        <v>6.75</v>
      </c>
      <c r="H85" s="23">
        <f t="shared" si="5"/>
        <v>13.5</v>
      </c>
      <c r="I85" s="106">
        <v>2.8350000000000009</v>
      </c>
      <c r="J85" s="95">
        <f t="shared" si="4"/>
        <v>2.1262500000000006</v>
      </c>
    </row>
    <row r="86" spans="1:15">
      <c r="A86" s="36">
        <v>209</v>
      </c>
      <c r="B86" s="26" t="s">
        <v>96</v>
      </c>
      <c r="C86" s="37" t="s">
        <v>125</v>
      </c>
      <c r="D86" s="26" t="s">
        <v>76</v>
      </c>
      <c r="E86" s="26">
        <v>1</v>
      </c>
      <c r="F86" s="15" t="s">
        <v>25</v>
      </c>
      <c r="G86" s="25">
        <v>10.4</v>
      </c>
      <c r="H86" s="25">
        <f t="shared" si="5"/>
        <v>10.4</v>
      </c>
      <c r="I86" s="107">
        <v>2.1840000000000011</v>
      </c>
      <c r="J86" s="95">
        <f t="shared" si="4"/>
        <v>1.6380000000000008</v>
      </c>
    </row>
    <row r="87" spans="1:15">
      <c r="A87" s="33">
        <v>210</v>
      </c>
      <c r="B87" s="34" t="s">
        <v>96</v>
      </c>
      <c r="C87" s="35" t="s">
        <v>126</v>
      </c>
      <c r="D87" s="34" t="s">
        <v>76</v>
      </c>
      <c r="E87" s="34">
        <v>2</v>
      </c>
      <c r="F87" s="21" t="s">
        <v>25</v>
      </c>
      <c r="G87" s="23">
        <v>12</v>
      </c>
      <c r="H87" s="23">
        <f t="shared" si="5"/>
        <v>24</v>
      </c>
      <c r="I87" s="106">
        <v>5.0400000000000018</v>
      </c>
      <c r="J87" s="95">
        <f t="shared" si="4"/>
        <v>3.7800000000000011</v>
      </c>
    </row>
    <row r="88" spans="1:15">
      <c r="A88" s="36">
        <v>211</v>
      </c>
      <c r="B88" s="26" t="s">
        <v>96</v>
      </c>
      <c r="C88" s="37" t="s">
        <v>127</v>
      </c>
      <c r="D88" s="26" t="s">
        <v>76</v>
      </c>
      <c r="E88" s="26">
        <v>1</v>
      </c>
      <c r="F88" s="85" t="s">
        <v>25</v>
      </c>
      <c r="G88" s="86">
        <v>2.5</v>
      </c>
      <c r="H88" s="86">
        <f t="shared" si="5"/>
        <v>2.5</v>
      </c>
      <c r="I88" s="133">
        <v>0.52500000000000013</v>
      </c>
      <c r="J88" s="98">
        <f t="shared" si="4"/>
        <v>0.3937500000000001</v>
      </c>
    </row>
    <row r="89" spans="1:15" ht="15.75" thickBot="1">
      <c r="A89" s="122"/>
      <c r="B89" s="123"/>
      <c r="C89" s="124"/>
      <c r="D89" s="123"/>
      <c r="E89" s="123"/>
      <c r="F89" s="125"/>
      <c r="G89" s="126"/>
      <c r="H89" s="126"/>
      <c r="I89" s="134"/>
      <c r="J89" s="105"/>
    </row>
    <row r="90" spans="1:15" s="16" customFormat="1" ht="16.5" thickBot="1">
      <c r="A90" s="78"/>
      <c r="B90" s="79"/>
      <c r="C90" s="80"/>
      <c r="D90" s="80"/>
      <c r="E90" s="80"/>
      <c r="F90" s="83" t="s">
        <v>65</v>
      </c>
      <c r="G90" s="84"/>
      <c r="H90" s="84">
        <f>SUM(H59:H88)</f>
        <v>388.40000000000003</v>
      </c>
      <c r="I90" s="114">
        <v>81.564000000000036</v>
      </c>
      <c r="J90" s="120">
        <f t="shared" si="4"/>
        <v>61.17300000000003</v>
      </c>
    </row>
    <row r="91" spans="1:15">
      <c r="C91" s="28"/>
      <c r="G91" s="28"/>
    </row>
    <row r="92" spans="1:15">
      <c r="C92" s="28"/>
      <c r="G92" s="28"/>
    </row>
    <row r="93" spans="1:15">
      <c r="C93" s="28"/>
      <c r="G93" s="28"/>
    </row>
    <row r="94" spans="1:15" ht="15" customHeight="1">
      <c r="A94" s="92" t="s">
        <v>128</v>
      </c>
      <c r="B94" s="92"/>
      <c r="C94" s="92"/>
      <c r="D94" s="92"/>
      <c r="E94" s="92"/>
      <c r="F94" s="92"/>
      <c r="G94" s="92"/>
      <c r="H94" s="92"/>
      <c r="I94" s="92"/>
      <c r="J94" s="92"/>
      <c r="K94" s="4"/>
      <c r="L94" s="4"/>
      <c r="M94" s="4"/>
      <c r="N94" s="4"/>
      <c r="O94" s="4"/>
    </row>
    <row r="95" spans="1:15" ht="15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4"/>
      <c r="L95" s="4"/>
      <c r="M95" s="4"/>
      <c r="N95" s="4"/>
      <c r="O95" s="4"/>
    </row>
    <row r="96" spans="1:15" ht="15" customHeight="1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4"/>
      <c r="L96" s="4"/>
      <c r="M96" s="4"/>
      <c r="N96" s="4"/>
      <c r="O96" s="4"/>
    </row>
    <row r="97" spans="1:15" ht="26.25">
      <c r="A97" s="93" t="s">
        <v>1</v>
      </c>
      <c r="B97" s="93"/>
      <c r="C97" s="93"/>
      <c r="D97" s="93"/>
      <c r="E97" s="93"/>
      <c r="F97" s="93"/>
      <c r="G97" s="93"/>
      <c r="H97" s="93"/>
      <c r="I97" s="93"/>
      <c r="J97" s="93"/>
      <c r="K97" s="5"/>
      <c r="L97" s="5"/>
      <c r="M97" s="5"/>
      <c r="N97" s="5"/>
      <c r="O97" s="5"/>
    </row>
    <row r="98" spans="1:15" s="7" customFormat="1" ht="26.25">
      <c r="B98" s="16"/>
      <c r="C98" s="6" t="s">
        <v>2</v>
      </c>
      <c r="D98" s="16"/>
      <c r="E98" s="16"/>
      <c r="F98" s="16"/>
      <c r="G98" s="29"/>
      <c r="H98" s="1"/>
      <c r="I98" s="16"/>
      <c r="J98" s="16"/>
      <c r="K98" s="16"/>
      <c r="L98" s="16"/>
      <c r="M98" s="16"/>
      <c r="N98" s="16"/>
      <c r="O98" s="17"/>
    </row>
    <row r="99" spans="1:15" ht="15.75">
      <c r="B99" s="30"/>
      <c r="C99" s="31"/>
      <c r="D99" s="30"/>
      <c r="E99" s="30"/>
      <c r="F99" s="30"/>
      <c r="G99" s="31"/>
      <c r="H99" s="2"/>
      <c r="I99" s="30"/>
      <c r="J99" s="30"/>
      <c r="K99" s="30"/>
      <c r="L99" s="30"/>
      <c r="M99" s="30"/>
      <c r="N99" s="30"/>
      <c r="O99" s="32"/>
    </row>
    <row r="100" spans="1:15" ht="63.75">
      <c r="A100" s="18" t="s">
        <v>3</v>
      </c>
      <c r="B100" s="19" t="s">
        <v>4</v>
      </c>
      <c r="C100" s="19" t="s">
        <v>67</v>
      </c>
      <c r="D100" s="19" t="s">
        <v>68</v>
      </c>
      <c r="E100" s="19" t="s">
        <v>69</v>
      </c>
      <c r="F100" s="19" t="s">
        <v>70</v>
      </c>
      <c r="G100" s="19" t="s">
        <v>11</v>
      </c>
      <c r="H100" s="19" t="s">
        <v>12</v>
      </c>
      <c r="I100" s="19" t="s">
        <v>16</v>
      </c>
      <c r="J100" s="94" t="s">
        <v>153</v>
      </c>
    </row>
    <row r="101" spans="1:15">
      <c r="A101" s="33">
        <v>212</v>
      </c>
      <c r="B101" s="21" t="s">
        <v>129</v>
      </c>
      <c r="C101" s="35" t="s">
        <v>86</v>
      </c>
      <c r="D101" s="34" t="s">
        <v>76</v>
      </c>
      <c r="E101" s="34">
        <v>1</v>
      </c>
      <c r="F101" s="21" t="s">
        <v>25</v>
      </c>
      <c r="G101" s="23">
        <v>12</v>
      </c>
      <c r="H101" s="23">
        <f>+E101*G101</f>
        <v>12</v>
      </c>
      <c r="I101" s="106">
        <v>2.5200000000000009</v>
      </c>
      <c r="J101" s="95">
        <f t="shared" ref="J101:J136" si="6">I101*75%</f>
        <v>1.8900000000000006</v>
      </c>
    </row>
    <row r="102" spans="1:15">
      <c r="A102" s="36">
        <v>213</v>
      </c>
      <c r="B102" s="15" t="s">
        <v>129</v>
      </c>
      <c r="C102" s="37" t="s">
        <v>130</v>
      </c>
      <c r="D102" s="26" t="s">
        <v>76</v>
      </c>
      <c r="E102" s="26">
        <v>2</v>
      </c>
      <c r="F102" s="15" t="s">
        <v>25</v>
      </c>
      <c r="G102" s="25">
        <v>4.5</v>
      </c>
      <c r="H102" s="25">
        <f t="shared" ref="H102:H133" si="7">+E102*G102</f>
        <v>9</v>
      </c>
      <c r="I102" s="107">
        <v>1.8900000000000006</v>
      </c>
      <c r="J102" s="95">
        <f t="shared" si="6"/>
        <v>1.4175000000000004</v>
      </c>
    </row>
    <row r="103" spans="1:15">
      <c r="A103" s="33">
        <v>214</v>
      </c>
      <c r="B103" s="21" t="s">
        <v>129</v>
      </c>
      <c r="C103" s="35" t="s">
        <v>131</v>
      </c>
      <c r="D103" s="34" t="s">
        <v>76</v>
      </c>
      <c r="E103" s="34">
        <v>1</v>
      </c>
      <c r="F103" s="21" t="s">
        <v>25</v>
      </c>
      <c r="G103" s="23">
        <v>3.5</v>
      </c>
      <c r="H103" s="23">
        <f t="shared" si="7"/>
        <v>3.5</v>
      </c>
      <c r="I103" s="106">
        <v>0.73500000000000032</v>
      </c>
      <c r="J103" s="95">
        <f t="shared" si="6"/>
        <v>0.55125000000000024</v>
      </c>
    </row>
    <row r="104" spans="1:15">
      <c r="A104" s="36">
        <v>215</v>
      </c>
      <c r="B104" s="15" t="s">
        <v>129</v>
      </c>
      <c r="C104" s="37" t="s">
        <v>132</v>
      </c>
      <c r="D104" s="26" t="s">
        <v>76</v>
      </c>
      <c r="E104" s="26">
        <v>4</v>
      </c>
      <c r="F104" s="15" t="s">
        <v>25</v>
      </c>
      <c r="G104" s="25">
        <v>3.5</v>
      </c>
      <c r="H104" s="25">
        <f t="shared" si="7"/>
        <v>14</v>
      </c>
      <c r="I104" s="107">
        <v>2.9400000000000013</v>
      </c>
      <c r="J104" s="95">
        <f t="shared" si="6"/>
        <v>2.205000000000001</v>
      </c>
    </row>
    <row r="105" spans="1:15">
      <c r="A105" s="33">
        <v>216</v>
      </c>
      <c r="B105" s="21" t="s">
        <v>129</v>
      </c>
      <c r="C105" s="35" t="s">
        <v>133</v>
      </c>
      <c r="D105" s="34" t="s">
        <v>76</v>
      </c>
      <c r="E105" s="34">
        <v>2</v>
      </c>
      <c r="F105" s="21" t="s">
        <v>25</v>
      </c>
      <c r="G105" s="23">
        <v>3.5</v>
      </c>
      <c r="H105" s="23">
        <f t="shared" si="7"/>
        <v>7</v>
      </c>
      <c r="I105" s="106">
        <v>1.4700000000000006</v>
      </c>
      <c r="J105" s="95">
        <f t="shared" si="6"/>
        <v>1.1025000000000005</v>
      </c>
    </row>
    <row r="106" spans="1:15">
      <c r="A106" s="36">
        <v>217</v>
      </c>
      <c r="B106" s="15" t="s">
        <v>129</v>
      </c>
      <c r="C106" s="37" t="s">
        <v>134</v>
      </c>
      <c r="D106" s="26" t="s">
        <v>76</v>
      </c>
      <c r="E106" s="26">
        <v>1</v>
      </c>
      <c r="F106" s="15" t="s">
        <v>113</v>
      </c>
      <c r="G106" s="25">
        <v>60</v>
      </c>
      <c r="H106" s="25">
        <f t="shared" si="7"/>
        <v>60</v>
      </c>
      <c r="I106" s="107">
        <v>12.600000000000005</v>
      </c>
      <c r="J106" s="95">
        <f t="shared" si="6"/>
        <v>9.4500000000000028</v>
      </c>
    </row>
    <row r="107" spans="1:15">
      <c r="A107" s="33">
        <v>218</v>
      </c>
      <c r="B107" s="21" t="s">
        <v>129</v>
      </c>
      <c r="C107" s="35" t="s">
        <v>135</v>
      </c>
      <c r="D107" s="34" t="s">
        <v>76</v>
      </c>
      <c r="E107" s="34">
        <v>1</v>
      </c>
      <c r="F107" s="21" t="s">
        <v>25</v>
      </c>
      <c r="G107" s="23">
        <v>25</v>
      </c>
      <c r="H107" s="23">
        <f t="shared" si="7"/>
        <v>25</v>
      </c>
      <c r="I107" s="106">
        <v>5.2500000000000018</v>
      </c>
      <c r="J107" s="95">
        <f t="shared" si="6"/>
        <v>3.9375000000000013</v>
      </c>
    </row>
    <row r="108" spans="1:15">
      <c r="A108" s="36">
        <v>219</v>
      </c>
      <c r="B108" s="15" t="s">
        <v>129</v>
      </c>
      <c r="C108" s="37" t="s">
        <v>136</v>
      </c>
      <c r="D108" s="26" t="s">
        <v>76</v>
      </c>
      <c r="E108" s="26">
        <v>1</v>
      </c>
      <c r="F108" s="15" t="s">
        <v>25</v>
      </c>
      <c r="G108" s="25">
        <v>1.8</v>
      </c>
      <c r="H108" s="25">
        <f t="shared" si="7"/>
        <v>1.8</v>
      </c>
      <c r="I108" s="107">
        <v>0.37800000000000017</v>
      </c>
      <c r="J108" s="95">
        <f t="shared" si="6"/>
        <v>0.28350000000000014</v>
      </c>
    </row>
    <row r="109" spans="1:15">
      <c r="A109" s="33">
        <v>220</v>
      </c>
      <c r="B109" s="21" t="s">
        <v>129</v>
      </c>
      <c r="C109" s="35" t="s">
        <v>137</v>
      </c>
      <c r="D109" s="34" t="s">
        <v>76</v>
      </c>
      <c r="E109" s="34">
        <v>1</v>
      </c>
      <c r="F109" s="21" t="s">
        <v>25</v>
      </c>
      <c r="G109" s="23">
        <v>3.5</v>
      </c>
      <c r="H109" s="23">
        <f t="shared" si="7"/>
        <v>3.5</v>
      </c>
      <c r="I109" s="106">
        <v>0.73500000000000032</v>
      </c>
      <c r="J109" s="95">
        <f t="shared" si="6"/>
        <v>0.55125000000000024</v>
      </c>
    </row>
    <row r="110" spans="1:15">
      <c r="A110" s="36">
        <v>221</v>
      </c>
      <c r="B110" s="15" t="s">
        <v>129</v>
      </c>
      <c r="C110" s="37" t="s">
        <v>104</v>
      </c>
      <c r="D110" s="26" t="s">
        <v>76</v>
      </c>
      <c r="E110" s="26">
        <v>1</v>
      </c>
      <c r="F110" s="15" t="s">
        <v>25</v>
      </c>
      <c r="G110" s="25">
        <v>3.5</v>
      </c>
      <c r="H110" s="25">
        <f t="shared" si="7"/>
        <v>3.5</v>
      </c>
      <c r="I110" s="107">
        <v>0.73500000000000032</v>
      </c>
      <c r="J110" s="95">
        <f t="shared" si="6"/>
        <v>0.55125000000000024</v>
      </c>
    </row>
    <row r="111" spans="1:15">
      <c r="A111" s="33">
        <v>222</v>
      </c>
      <c r="B111" s="21" t="s">
        <v>129</v>
      </c>
      <c r="C111" s="35" t="s">
        <v>105</v>
      </c>
      <c r="D111" s="34" t="s">
        <v>76</v>
      </c>
      <c r="E111" s="34">
        <v>2</v>
      </c>
      <c r="F111" s="21" t="s">
        <v>25</v>
      </c>
      <c r="G111" s="23">
        <v>3.5</v>
      </c>
      <c r="H111" s="23">
        <f t="shared" si="7"/>
        <v>7</v>
      </c>
      <c r="I111" s="106">
        <v>1.4700000000000006</v>
      </c>
      <c r="J111" s="95">
        <f t="shared" si="6"/>
        <v>1.1025000000000005</v>
      </c>
    </row>
    <row r="112" spans="1:15">
      <c r="A112" s="36">
        <v>223</v>
      </c>
      <c r="B112" s="15" t="s">
        <v>129</v>
      </c>
      <c r="C112" s="37" t="s">
        <v>106</v>
      </c>
      <c r="D112" s="26" t="s">
        <v>76</v>
      </c>
      <c r="E112" s="26">
        <v>2</v>
      </c>
      <c r="F112" s="15" t="s">
        <v>25</v>
      </c>
      <c r="G112" s="25">
        <v>3.5</v>
      </c>
      <c r="H112" s="25">
        <f t="shared" si="7"/>
        <v>7</v>
      </c>
      <c r="I112" s="107">
        <v>1.4700000000000006</v>
      </c>
      <c r="J112" s="95">
        <f t="shared" si="6"/>
        <v>1.1025000000000005</v>
      </c>
    </row>
    <row r="113" spans="1:10">
      <c r="A113" s="33">
        <v>224</v>
      </c>
      <c r="B113" s="21" t="s">
        <v>129</v>
      </c>
      <c r="C113" s="35" t="s">
        <v>107</v>
      </c>
      <c r="D113" s="34" t="s">
        <v>76</v>
      </c>
      <c r="E113" s="34">
        <v>2</v>
      </c>
      <c r="F113" s="21" t="s">
        <v>25</v>
      </c>
      <c r="G113" s="23">
        <v>2</v>
      </c>
      <c r="H113" s="23">
        <f t="shared" si="7"/>
        <v>4</v>
      </c>
      <c r="I113" s="106">
        <v>0.8400000000000003</v>
      </c>
      <c r="J113" s="95">
        <f t="shared" si="6"/>
        <v>0.63000000000000023</v>
      </c>
    </row>
    <row r="114" spans="1:10">
      <c r="A114" s="36">
        <v>225</v>
      </c>
      <c r="B114" s="15" t="s">
        <v>129</v>
      </c>
      <c r="C114" s="37" t="s">
        <v>108</v>
      </c>
      <c r="D114" s="26" t="s">
        <v>76</v>
      </c>
      <c r="E114" s="26">
        <v>1</v>
      </c>
      <c r="F114" s="15" t="s">
        <v>25</v>
      </c>
      <c r="G114" s="25">
        <v>5.8</v>
      </c>
      <c r="H114" s="25">
        <f t="shared" si="7"/>
        <v>5.8</v>
      </c>
      <c r="I114" s="107">
        <v>1.2180000000000004</v>
      </c>
      <c r="J114" s="95">
        <f t="shared" si="6"/>
        <v>0.91350000000000031</v>
      </c>
    </row>
    <row r="115" spans="1:10">
      <c r="A115" s="33">
        <v>226</v>
      </c>
      <c r="B115" s="21" t="s">
        <v>129</v>
      </c>
      <c r="C115" s="35" t="s">
        <v>138</v>
      </c>
      <c r="D115" s="34" t="s">
        <v>76</v>
      </c>
      <c r="E115" s="34">
        <v>2</v>
      </c>
      <c r="F115" s="21" t="s">
        <v>25</v>
      </c>
      <c r="G115" s="23">
        <v>1.5</v>
      </c>
      <c r="H115" s="23">
        <f t="shared" si="7"/>
        <v>3</v>
      </c>
      <c r="I115" s="106">
        <v>0.63000000000000023</v>
      </c>
      <c r="J115" s="95">
        <f t="shared" si="6"/>
        <v>0.47250000000000014</v>
      </c>
    </row>
    <row r="116" spans="1:10">
      <c r="A116" s="36">
        <v>227</v>
      </c>
      <c r="B116" s="15" t="s">
        <v>129</v>
      </c>
      <c r="C116" s="37" t="s">
        <v>139</v>
      </c>
      <c r="D116" s="26" t="s">
        <v>76</v>
      </c>
      <c r="E116" s="26">
        <v>1</v>
      </c>
      <c r="F116" s="15" t="s">
        <v>25</v>
      </c>
      <c r="G116" s="25">
        <v>11</v>
      </c>
      <c r="H116" s="25">
        <f t="shared" si="7"/>
        <v>11</v>
      </c>
      <c r="I116" s="107">
        <v>2.3100000000000009</v>
      </c>
      <c r="J116" s="95">
        <f t="shared" si="6"/>
        <v>1.7325000000000008</v>
      </c>
    </row>
    <row r="117" spans="1:10">
      <c r="A117" s="33">
        <v>228</v>
      </c>
      <c r="B117" s="21" t="s">
        <v>129</v>
      </c>
      <c r="C117" s="35" t="s">
        <v>140</v>
      </c>
      <c r="D117" s="34" t="s">
        <v>76</v>
      </c>
      <c r="E117" s="34">
        <v>15</v>
      </c>
      <c r="F117" s="21" t="s">
        <v>25</v>
      </c>
      <c r="G117" s="23">
        <v>1.8</v>
      </c>
      <c r="H117" s="23">
        <f t="shared" si="7"/>
        <v>27</v>
      </c>
      <c r="I117" s="106">
        <v>5.6700000000000017</v>
      </c>
      <c r="J117" s="95">
        <f t="shared" si="6"/>
        <v>4.2525000000000013</v>
      </c>
    </row>
    <row r="118" spans="1:10">
      <c r="A118" s="36">
        <v>229</v>
      </c>
      <c r="B118" s="15" t="s">
        <v>129</v>
      </c>
      <c r="C118" s="37" t="s">
        <v>141</v>
      </c>
      <c r="D118" s="26" t="s">
        <v>76</v>
      </c>
      <c r="E118" s="26">
        <v>7</v>
      </c>
      <c r="F118" s="15" t="s">
        <v>25</v>
      </c>
      <c r="G118" s="25">
        <v>1.8</v>
      </c>
      <c r="H118" s="25">
        <f t="shared" si="7"/>
        <v>12.6</v>
      </c>
      <c r="I118" s="107">
        <v>2.6460000000000008</v>
      </c>
      <c r="J118" s="95">
        <f t="shared" si="6"/>
        <v>1.9845000000000006</v>
      </c>
    </row>
    <row r="119" spans="1:10">
      <c r="A119" s="33">
        <v>230</v>
      </c>
      <c r="B119" s="21" t="s">
        <v>129</v>
      </c>
      <c r="C119" s="35" t="s">
        <v>142</v>
      </c>
      <c r="D119" s="34" t="s">
        <v>76</v>
      </c>
      <c r="E119" s="34">
        <v>2</v>
      </c>
      <c r="F119" s="21" t="s">
        <v>25</v>
      </c>
      <c r="G119" s="23">
        <v>4</v>
      </c>
      <c r="H119" s="23">
        <f t="shared" si="7"/>
        <v>8</v>
      </c>
      <c r="I119" s="106">
        <v>1.6800000000000006</v>
      </c>
      <c r="J119" s="95">
        <f t="shared" si="6"/>
        <v>1.2600000000000005</v>
      </c>
    </row>
    <row r="120" spans="1:10">
      <c r="A120" s="36">
        <v>231</v>
      </c>
      <c r="B120" s="15" t="s">
        <v>129</v>
      </c>
      <c r="C120" s="37" t="s">
        <v>143</v>
      </c>
      <c r="D120" s="26" t="s">
        <v>76</v>
      </c>
      <c r="E120" s="26">
        <v>1</v>
      </c>
      <c r="F120" s="15" t="s">
        <v>25</v>
      </c>
      <c r="G120" s="25">
        <v>1.3</v>
      </c>
      <c r="H120" s="25">
        <f t="shared" si="7"/>
        <v>1.3</v>
      </c>
      <c r="I120" s="107">
        <v>0.27300000000000013</v>
      </c>
      <c r="J120" s="95">
        <f t="shared" si="6"/>
        <v>0.2047500000000001</v>
      </c>
    </row>
    <row r="121" spans="1:10">
      <c r="A121" s="33">
        <v>232</v>
      </c>
      <c r="B121" s="21" t="s">
        <v>129</v>
      </c>
      <c r="C121" s="35" t="s">
        <v>144</v>
      </c>
      <c r="D121" s="34" t="s">
        <v>76</v>
      </c>
      <c r="E121" s="34">
        <v>1</v>
      </c>
      <c r="F121" s="21" t="s">
        <v>25</v>
      </c>
      <c r="G121" s="23">
        <v>11</v>
      </c>
      <c r="H121" s="23">
        <f t="shared" si="7"/>
        <v>11</v>
      </c>
      <c r="I121" s="106">
        <v>2.3100000000000009</v>
      </c>
      <c r="J121" s="95">
        <f t="shared" si="6"/>
        <v>1.7325000000000008</v>
      </c>
    </row>
    <row r="122" spans="1:10">
      <c r="A122" s="36">
        <v>233</v>
      </c>
      <c r="B122" s="15" t="s">
        <v>129</v>
      </c>
      <c r="C122" s="37" t="s">
        <v>120</v>
      </c>
      <c r="D122" s="26" t="s">
        <v>76</v>
      </c>
      <c r="E122" s="26">
        <v>1</v>
      </c>
      <c r="F122" s="15" t="s">
        <v>25</v>
      </c>
      <c r="G122" s="25">
        <v>2.5</v>
      </c>
      <c r="H122" s="25">
        <f t="shared" si="7"/>
        <v>2.5</v>
      </c>
      <c r="I122" s="107">
        <v>0.52500000000000013</v>
      </c>
      <c r="J122" s="95">
        <f t="shared" si="6"/>
        <v>0.3937500000000001</v>
      </c>
    </row>
    <row r="123" spans="1:10">
      <c r="A123" s="33">
        <v>234</v>
      </c>
      <c r="B123" s="21" t="s">
        <v>129</v>
      </c>
      <c r="C123" s="35" t="s">
        <v>121</v>
      </c>
      <c r="D123" s="34" t="s">
        <v>76</v>
      </c>
      <c r="E123" s="34">
        <v>1</v>
      </c>
      <c r="F123" s="21" t="s">
        <v>113</v>
      </c>
      <c r="G123" s="23">
        <v>8.8000000000000007</v>
      </c>
      <c r="H123" s="23">
        <f t="shared" si="7"/>
        <v>8.8000000000000007</v>
      </c>
      <c r="I123" s="106">
        <v>1.8480000000000008</v>
      </c>
      <c r="J123" s="95">
        <f t="shared" si="6"/>
        <v>1.3860000000000006</v>
      </c>
    </row>
    <row r="124" spans="1:10">
      <c r="A124" s="36">
        <v>235</v>
      </c>
      <c r="B124" s="15" t="s">
        <v>129</v>
      </c>
      <c r="C124" s="37" t="s">
        <v>123</v>
      </c>
      <c r="D124" s="26" t="s">
        <v>76</v>
      </c>
      <c r="E124" s="26">
        <v>2</v>
      </c>
      <c r="F124" s="15" t="s">
        <v>25</v>
      </c>
      <c r="G124" s="25">
        <v>52</v>
      </c>
      <c r="H124" s="25">
        <f t="shared" si="7"/>
        <v>104</v>
      </c>
      <c r="I124" s="107">
        <v>21.840000000000007</v>
      </c>
      <c r="J124" s="95">
        <f t="shared" si="6"/>
        <v>16.380000000000006</v>
      </c>
    </row>
    <row r="125" spans="1:10">
      <c r="A125" s="33">
        <v>236</v>
      </c>
      <c r="B125" s="21" t="s">
        <v>129</v>
      </c>
      <c r="C125" s="35" t="s">
        <v>145</v>
      </c>
      <c r="D125" s="34" t="s">
        <v>76</v>
      </c>
      <c r="E125" s="34">
        <v>1</v>
      </c>
      <c r="F125" s="21" t="s">
        <v>25</v>
      </c>
      <c r="G125" s="23">
        <v>13.5</v>
      </c>
      <c r="H125" s="23">
        <f t="shared" si="7"/>
        <v>13.5</v>
      </c>
      <c r="I125" s="106">
        <v>2.8350000000000009</v>
      </c>
      <c r="J125" s="95">
        <f t="shared" si="6"/>
        <v>2.1262500000000006</v>
      </c>
    </row>
    <row r="126" spans="1:10">
      <c r="A126" s="36">
        <v>237</v>
      </c>
      <c r="B126" s="15" t="s">
        <v>129</v>
      </c>
      <c r="C126" s="37" t="s">
        <v>146</v>
      </c>
      <c r="D126" s="26" t="s">
        <v>76</v>
      </c>
      <c r="E126" s="26">
        <v>1</v>
      </c>
      <c r="F126" s="15" t="s">
        <v>25</v>
      </c>
      <c r="G126" s="25">
        <v>6.71</v>
      </c>
      <c r="H126" s="25">
        <f t="shared" si="7"/>
        <v>6.71</v>
      </c>
      <c r="I126" s="107">
        <v>1.4091000000000005</v>
      </c>
      <c r="J126" s="95">
        <f t="shared" si="6"/>
        <v>1.0568250000000003</v>
      </c>
    </row>
    <row r="127" spans="1:10">
      <c r="A127" s="33">
        <v>238</v>
      </c>
      <c r="B127" s="21" t="s">
        <v>129</v>
      </c>
      <c r="C127" s="35" t="s">
        <v>147</v>
      </c>
      <c r="D127" s="34" t="s">
        <v>76</v>
      </c>
      <c r="E127" s="34">
        <v>2</v>
      </c>
      <c r="F127" s="21" t="s">
        <v>25</v>
      </c>
      <c r="G127" s="23">
        <v>11</v>
      </c>
      <c r="H127" s="23">
        <f t="shared" si="7"/>
        <v>22</v>
      </c>
      <c r="I127" s="106">
        <v>4.6200000000000019</v>
      </c>
      <c r="J127" s="95">
        <f t="shared" si="6"/>
        <v>3.4650000000000016</v>
      </c>
    </row>
    <row r="128" spans="1:10">
      <c r="A128" s="36">
        <v>239</v>
      </c>
      <c r="B128" s="15" t="s">
        <v>129</v>
      </c>
      <c r="C128" s="37" t="s">
        <v>148</v>
      </c>
      <c r="D128" s="26" t="s">
        <v>76</v>
      </c>
      <c r="E128" s="26">
        <v>1</v>
      </c>
      <c r="F128" s="15" t="s">
        <v>25</v>
      </c>
      <c r="G128" s="25">
        <v>11</v>
      </c>
      <c r="H128" s="25">
        <f t="shared" si="7"/>
        <v>11</v>
      </c>
      <c r="I128" s="107">
        <v>2.3100000000000009</v>
      </c>
      <c r="J128" s="95">
        <f t="shared" si="6"/>
        <v>1.7325000000000008</v>
      </c>
    </row>
    <row r="129" spans="1:11">
      <c r="A129" s="33">
        <v>240</v>
      </c>
      <c r="B129" s="21" t="s">
        <v>129</v>
      </c>
      <c r="C129" s="35" t="s">
        <v>149</v>
      </c>
      <c r="D129" s="34" t="s">
        <v>76</v>
      </c>
      <c r="E129" s="34">
        <v>2</v>
      </c>
      <c r="F129" s="21" t="s">
        <v>25</v>
      </c>
      <c r="G129" s="23">
        <v>6.75</v>
      </c>
      <c r="H129" s="23">
        <f t="shared" si="7"/>
        <v>13.5</v>
      </c>
      <c r="I129" s="106">
        <v>2.8350000000000009</v>
      </c>
      <c r="J129" s="95">
        <f t="shared" si="6"/>
        <v>2.1262500000000006</v>
      </c>
    </row>
    <row r="130" spans="1:11">
      <c r="A130" s="36">
        <v>241</v>
      </c>
      <c r="B130" s="15" t="s">
        <v>129</v>
      </c>
      <c r="C130" s="37" t="s">
        <v>125</v>
      </c>
      <c r="D130" s="26" t="s">
        <v>76</v>
      </c>
      <c r="E130" s="26">
        <v>1</v>
      </c>
      <c r="F130" s="15" t="s">
        <v>25</v>
      </c>
      <c r="G130" s="25">
        <v>10.4</v>
      </c>
      <c r="H130" s="25">
        <f t="shared" si="7"/>
        <v>10.4</v>
      </c>
      <c r="I130" s="107">
        <v>2.1840000000000011</v>
      </c>
      <c r="J130" s="95">
        <f t="shared" si="6"/>
        <v>1.6380000000000008</v>
      </c>
    </row>
    <row r="131" spans="1:11">
      <c r="A131" s="33">
        <v>242</v>
      </c>
      <c r="B131" s="21" t="s">
        <v>129</v>
      </c>
      <c r="C131" s="35" t="s">
        <v>150</v>
      </c>
      <c r="D131" s="34" t="s">
        <v>76</v>
      </c>
      <c r="E131" s="34">
        <v>1</v>
      </c>
      <c r="F131" s="21" t="s">
        <v>113</v>
      </c>
      <c r="G131" s="23">
        <v>280</v>
      </c>
      <c r="H131" s="23">
        <f t="shared" si="7"/>
        <v>280</v>
      </c>
      <c r="I131" s="106">
        <v>58.800000000000018</v>
      </c>
      <c r="J131" s="95">
        <f t="shared" si="6"/>
        <v>44.100000000000016</v>
      </c>
    </row>
    <row r="132" spans="1:11">
      <c r="A132" s="36">
        <v>243</v>
      </c>
      <c r="B132" s="15" t="s">
        <v>129</v>
      </c>
      <c r="C132" s="37" t="s">
        <v>151</v>
      </c>
      <c r="D132" s="26" t="s">
        <v>76</v>
      </c>
      <c r="E132" s="26">
        <v>1</v>
      </c>
      <c r="F132" s="15" t="s">
        <v>25</v>
      </c>
      <c r="G132" s="25">
        <v>2.5</v>
      </c>
      <c r="H132" s="25">
        <f t="shared" si="7"/>
        <v>2.5</v>
      </c>
      <c r="I132" s="107">
        <v>0.52500000000000013</v>
      </c>
      <c r="J132" s="95">
        <f t="shared" si="6"/>
        <v>0.3937500000000001</v>
      </c>
    </row>
    <row r="133" spans="1:11" ht="15.75" thickBot="1">
      <c r="A133" s="33">
        <v>244</v>
      </c>
      <c r="B133" s="21" t="s">
        <v>129</v>
      </c>
      <c r="C133" s="35" t="s">
        <v>152</v>
      </c>
      <c r="D133" s="34" t="s">
        <v>76</v>
      </c>
      <c r="E133" s="34">
        <v>200</v>
      </c>
      <c r="F133" s="81" t="s">
        <v>25</v>
      </c>
      <c r="G133" s="82">
        <v>0.03</v>
      </c>
      <c r="H133" s="82">
        <f t="shared" si="7"/>
        <v>6</v>
      </c>
      <c r="I133" s="135">
        <v>1.2600000000000005</v>
      </c>
      <c r="J133" s="95">
        <f t="shared" si="6"/>
        <v>0.94500000000000028</v>
      </c>
    </row>
    <row r="134" spans="1:11" s="16" customFormat="1" ht="16.5" thickBot="1">
      <c r="A134" s="78"/>
      <c r="B134" s="79"/>
      <c r="C134" s="80"/>
      <c r="D134" s="80"/>
      <c r="E134" s="80"/>
      <c r="F134" s="83" t="s">
        <v>65</v>
      </c>
      <c r="G134" s="84"/>
      <c r="H134" s="84">
        <f>SUM(H101:H133)</f>
        <v>717.91000000000008</v>
      </c>
      <c r="I134" s="114">
        <v>150.76110000000006</v>
      </c>
      <c r="J134" s="95">
        <f t="shared" si="6"/>
        <v>113.07082500000004</v>
      </c>
    </row>
    <row r="135" spans="1:11" ht="15.75" thickBot="1">
      <c r="C135" s="28"/>
      <c r="G135" s="28"/>
      <c r="I135" s="136"/>
      <c r="J135" s="96"/>
    </row>
    <row r="136" spans="1:11" s="7" customFormat="1" ht="21.75" thickBot="1">
      <c r="A136" s="75"/>
      <c r="B136" s="76"/>
      <c r="C136" s="77" t="s">
        <v>2</v>
      </c>
      <c r="D136" s="127" t="s">
        <v>65</v>
      </c>
      <c r="E136" s="128"/>
      <c r="F136" s="129"/>
      <c r="G136" s="130"/>
      <c r="H136" s="131">
        <f>+H134+H90+H47+J16</f>
        <v>119770.61</v>
      </c>
      <c r="I136" s="137">
        <f>+I134+I90+L47+N16</f>
        <v>41951.518852100839</v>
      </c>
      <c r="J136" s="132">
        <f t="shared" si="6"/>
        <v>31463.639139075629</v>
      </c>
      <c r="K136" s="138"/>
    </row>
    <row r="138" spans="1:11">
      <c r="I138" s="38">
        <f>+I136+'[1]G#6 DETALLE MAQUINARIA '!I110+'[1]G#7 DETALLE MAQUINARIA '!I135+'[1]G#8 DETALLE MAQUINARIA '!I150+'[1]G#10 DETALLE MAQUINARIA '!I126+'[1]G#11 DETALLE MAQUINARIA '!O10</f>
        <v>198088.26345368812</v>
      </c>
    </row>
  </sheetData>
  <mergeCells count="8">
    <mergeCell ref="A94:J96"/>
    <mergeCell ref="A97:J97"/>
    <mergeCell ref="B1:M3"/>
    <mergeCell ref="B4:M4"/>
    <mergeCell ref="B21:M23"/>
    <mergeCell ref="B24:M24"/>
    <mergeCell ref="A52:J54"/>
    <mergeCell ref="A55:J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G#5 DETALLE MAQUINARIA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2022-08-01T22:51:33Z</dcterms:created>
  <dcterms:modified xsi:type="dcterms:W3CDTF">2023-01-13T17:26:17Z</dcterms:modified>
</cp:coreProperties>
</file>