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7 DETALLE MAQUINARIA 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6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00"/>
  <c r="J101"/>
  <c r="J102"/>
  <c r="J103"/>
  <c r="J104"/>
  <c r="J105"/>
  <c r="J106"/>
  <c r="J107"/>
  <c r="J108"/>
  <c r="J109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64"/>
  <c r="J65"/>
  <c r="J66"/>
  <c r="J67"/>
  <c r="J68"/>
  <c r="J38"/>
  <c r="J39"/>
  <c r="J40"/>
  <c r="J41"/>
  <c r="J42"/>
  <c r="J43"/>
  <c r="J44"/>
  <c r="J45"/>
  <c r="J46"/>
  <c r="J47"/>
  <c r="J48"/>
  <c r="J49"/>
  <c r="J50"/>
  <c r="J51"/>
  <c r="J52"/>
  <c r="J53"/>
  <c r="M27" l="1"/>
  <c r="M28" s="1"/>
  <c r="J37"/>
  <c r="J63"/>
  <c r="J70"/>
  <c r="J99"/>
  <c r="J111"/>
  <c r="I136" l="1"/>
  <c r="J136" s="1"/>
  <c r="H99"/>
  <c r="H100"/>
  <c r="H101"/>
  <c r="H102"/>
  <c r="H103"/>
  <c r="H104"/>
  <c r="H105"/>
  <c r="H106"/>
  <c r="H107"/>
  <c r="H108"/>
  <c r="H109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63"/>
  <c r="H64"/>
  <c r="H65"/>
  <c r="H66"/>
  <c r="H67"/>
  <c r="H68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37"/>
  <c r="H38"/>
  <c r="H39"/>
  <c r="H40"/>
  <c r="H41"/>
  <c r="H42"/>
  <c r="H43"/>
  <c r="H44"/>
  <c r="H45"/>
  <c r="H46"/>
  <c r="H47"/>
  <c r="H48"/>
  <c r="H49"/>
  <c r="H50"/>
  <c r="H51"/>
  <c r="H52"/>
  <c r="H53"/>
  <c r="H27"/>
  <c r="H28"/>
  <c r="J6"/>
  <c r="J7"/>
  <c r="J8"/>
  <c r="J9"/>
  <c r="J10"/>
  <c r="J11"/>
  <c r="J12"/>
  <c r="J13"/>
  <c r="J14"/>
  <c r="J16" s="1"/>
  <c r="H136" s="1"/>
</calcChain>
</file>

<file path=xl/sharedStrings.xml><?xml version="1.0" encoding="utf-8"?>
<sst xmlns="http://schemas.openxmlformats.org/spreadsheetml/2006/main" count="475" uniqueCount="155">
  <si>
    <t>INVENTARIO FÍSICO* - MUEPRAMODUL
DEPARTAMENTO: MAQUINARIA</t>
  </si>
  <si>
    <t>GRUPO # 7</t>
  </si>
  <si>
    <t>#</t>
  </si>
  <si>
    <t>CODIGO</t>
  </si>
  <si>
    <t>CANT.</t>
  </si>
  <si>
    <t>NOMBRE</t>
  </si>
  <si>
    <t>MARCA</t>
  </si>
  <si>
    <t xml:space="preserve">MODELO 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</si>
  <si>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</si>
  <si>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</si>
  <si>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</si>
  <si>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</si>
  <si>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</si>
  <si>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</si>
  <si>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</si>
  <si>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</si>
  <si>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</si>
  <si>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04-0109-20</t>
  </si>
  <si>
    <t>1</t>
  </si>
  <si>
    <t xml:space="preserve">SIERRA CIRCULAR /MESA </t>
  </si>
  <si>
    <t>SCM</t>
  </si>
  <si>
    <t>S116</t>
  </si>
  <si>
    <t>12,1 amp</t>
  </si>
  <si>
    <t>1991</t>
  </si>
  <si>
    <t>REGULAR</t>
  </si>
  <si>
    <t>04-0117-17</t>
  </si>
  <si>
    <t xml:space="preserve">SIERRA RADIAL </t>
  </si>
  <si>
    <t>DE WALT</t>
  </si>
  <si>
    <t>DW715</t>
  </si>
  <si>
    <t>4.000 RPM</t>
  </si>
  <si>
    <t>2001</t>
  </si>
  <si>
    <t>04-0116-10</t>
  </si>
  <si>
    <t xml:space="preserve">RUTEADORA FRESADORA </t>
  </si>
  <si>
    <t>R.8</t>
  </si>
  <si>
    <t>1990</t>
  </si>
  <si>
    <t>04-0113-4</t>
  </si>
  <si>
    <t xml:space="preserve">TARUGADORA </t>
  </si>
  <si>
    <t>LÖSER</t>
  </si>
  <si>
    <t>AA200</t>
  </si>
  <si>
    <t>220 voltios</t>
  </si>
  <si>
    <t>1979</t>
  </si>
  <si>
    <t>04-0115-7</t>
  </si>
  <si>
    <t xml:space="preserve">FRESADORA LIJADORA </t>
  </si>
  <si>
    <t>ARMINIUS</t>
  </si>
  <si>
    <t>ST-2</t>
  </si>
  <si>
    <t>6 kW</t>
  </si>
  <si>
    <t>04-0125-8</t>
  </si>
  <si>
    <t xml:space="preserve">SIERRA UNIVERSAL </t>
  </si>
  <si>
    <t>2000D</t>
  </si>
  <si>
    <t>5 KW</t>
  </si>
  <si>
    <t>04-0123-11</t>
  </si>
  <si>
    <t xml:space="preserve">LAMINADORA DE CANTOS </t>
  </si>
  <si>
    <t>BRANDT</t>
  </si>
  <si>
    <t>O KTD 720</t>
  </si>
  <si>
    <t>2,6 kW</t>
  </si>
  <si>
    <t>2003</t>
  </si>
  <si>
    <t>005</t>
  </si>
  <si>
    <t>PERFILADORA DE TARUGOS</t>
  </si>
  <si>
    <t>BAUKNECHT</t>
  </si>
  <si>
    <t>RO 55Y2-7</t>
  </si>
  <si>
    <t>0,75 KW</t>
  </si>
  <si>
    <t>04-0118-16</t>
  </si>
  <si>
    <t>SIERRA RADIAL</t>
  </si>
  <si>
    <t>DW 705-35</t>
  </si>
  <si>
    <t>1,375 kW 12"</t>
  </si>
  <si>
    <t>TOTALES</t>
  </si>
  <si>
    <t>INVENTARIO FÍSICO* - MUEPRAMODUL CIA. LTDA.
DEPARTAMENTO: CARPINTERIA</t>
  </si>
  <si>
    <t>TABLA DE VALORACION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</si>
  <si>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</si>
  <si>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</si>
  <si>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</si>
  <si>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</si>
  <si>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</si>
  <si>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</si>
  <si>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</si>
  <si>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Lote-DC-001-2300</t>
  </si>
  <si>
    <t>PAQUETES PERFIL DE ALUMINIO</t>
  </si>
  <si>
    <t>PQT</t>
  </si>
  <si>
    <t>INVENTARIO FÍSICO* - MUEPRAMODUL CIA. LTDA.
DEPARTAMENTO: CAJA DE MAQUINARIA 010</t>
  </si>
  <si>
    <t>DC-004-2303</t>
  </si>
  <si>
    <t xml:space="preserve">FRESAS </t>
  </si>
  <si>
    <t>UND</t>
  </si>
  <si>
    <t xml:space="preserve">CALIBRADOR </t>
  </si>
  <si>
    <t>PLAYO</t>
  </si>
  <si>
    <t>LLAVES DE MANTENIMIENTO</t>
  </si>
  <si>
    <t xml:space="preserve">BROCAS TIPO FRESAS </t>
  </si>
  <si>
    <t>PROTECTOR DE OÍDO</t>
  </si>
  <si>
    <t xml:space="preserve">ESCUADRAS </t>
  </si>
  <si>
    <t xml:space="preserve">SERRUCHO PEQUEÑO </t>
  </si>
  <si>
    <t xml:space="preserve">DESTORNILLADOR GRANDE </t>
  </si>
  <si>
    <t>CALCULADORA</t>
  </si>
  <si>
    <t>ENGRAPADORA</t>
  </si>
  <si>
    <t>HEXAGONALES</t>
  </si>
  <si>
    <t>MANDRIL</t>
  </si>
  <si>
    <t>LIMADORA</t>
  </si>
  <si>
    <t xml:space="preserve">LIMADORA PLANA </t>
  </si>
  <si>
    <t>INVENTARIO FÍSICO* - MUEPRAMODUL CIA. LTDA.
DEPARTAMENTO: CAJA DE HERRAMIENTAS 5</t>
  </si>
  <si>
    <t>CM-017</t>
  </si>
  <si>
    <t>BROCA DE 3/4</t>
  </si>
  <si>
    <t>BROCA GRANDE DE HIERRO</t>
  </si>
  <si>
    <t>BROCAS PARA CEMENTO</t>
  </si>
  <si>
    <t>CAJA DE VARIOS TORNILLOS CON VARIAS MEDIDA</t>
  </si>
  <si>
    <t>CJA</t>
  </si>
  <si>
    <t>CALADORA BOSH</t>
  </si>
  <si>
    <t>DESCONOCIDO</t>
  </si>
  <si>
    <t xml:space="preserve">CEPILLADO PEQUEÑA DE MADERA </t>
  </si>
  <si>
    <t>DASARMADOR DE ESTRELLA</t>
  </si>
  <si>
    <t>DESARMADOR  DE PUÑO</t>
  </si>
  <si>
    <t>DESARMADOR PLANO</t>
  </si>
  <si>
    <t>ESCORFINA</t>
  </si>
  <si>
    <t xml:space="preserve">ESCUADRA </t>
  </si>
  <si>
    <t>ESPÁTULA</t>
  </si>
  <si>
    <t>EXTENSÓN DE 20 METROS</t>
  </si>
  <si>
    <t>LIMAS REDONDAS</t>
  </si>
  <si>
    <t>LLAVE 13</t>
  </si>
  <si>
    <t>LLAVE DE TALADRO</t>
  </si>
  <si>
    <t>MARTILLO</t>
  </si>
  <si>
    <t>NIVELES</t>
  </si>
  <si>
    <t>PIEDRA DE AFILAR</t>
  </si>
  <si>
    <t>PRENSAS</t>
  </si>
  <si>
    <t>RACHA</t>
  </si>
  <si>
    <t>SIERRA DE ARCO</t>
  </si>
  <si>
    <t>SIERRAS DE CALADORA</t>
  </si>
  <si>
    <t>TAIPE</t>
  </si>
  <si>
    <t>TALADRO WALT</t>
  </si>
  <si>
    <t>TORNILLOS DE MEDIA  DE 32 ML</t>
  </si>
  <si>
    <t>INVENTARIO FÍSICO* - MUEPRAMODUL CIA. LTDA.
DEPARTAMENTO: CAJA DE HERRAMIENTAS 6</t>
  </si>
  <si>
    <t>CM-018</t>
  </si>
  <si>
    <t>ALICATE</t>
  </si>
  <si>
    <t>CAJA DE JUEGO DE BROCAS</t>
  </si>
  <si>
    <t>CALADORA ELÉCTRICA DE AMARRILA DE MARCA DE WALT</t>
  </si>
  <si>
    <t>CEPILLO NÚMERO 5</t>
  </si>
  <si>
    <t>CEPILLO NÚMERO 6</t>
  </si>
  <si>
    <t>DESARMADOR PEQUEÑO</t>
  </si>
  <si>
    <t>DESARMADOR PLANO PEQUEÑO</t>
  </si>
  <si>
    <t>ESCORFINA PEQUEÑA</t>
  </si>
  <si>
    <t>ESCUADRA ANGULAR</t>
  </si>
  <si>
    <t>ESPÁTULA GRANDE</t>
  </si>
  <si>
    <t>ESPÁTULA PEQUEÑA</t>
  </si>
  <si>
    <t>EXTENSIÓN DE 5 METROS</t>
  </si>
  <si>
    <t>EXTENSIÓN DE 50 METROS</t>
  </si>
  <si>
    <t>FORMÓN ANCHO</t>
  </si>
  <si>
    <t>FORMÓN DELGADO</t>
  </si>
  <si>
    <t>LIMA TRIANGULAR</t>
  </si>
  <si>
    <t>MARTILLO GRANDE</t>
  </si>
  <si>
    <t>MARTILLO PEQUEÑO</t>
  </si>
  <si>
    <t>MASKING</t>
  </si>
  <si>
    <t>METRO PEQUEÑO</t>
  </si>
  <si>
    <t>NIVELE GRANDE</t>
  </si>
  <si>
    <t>PAR DE GAFAS PLÁSTICAS</t>
  </si>
  <si>
    <t>PRENSAS PEQUEÑAS</t>
  </si>
  <si>
    <t>PUNTAS DE DESTORNILLADOR</t>
  </si>
  <si>
    <t>RACHA PEQUEÑA</t>
  </si>
  <si>
    <t>TALADRO  ELÉCTRICO AMARRILLO  DE WALT</t>
  </si>
  <si>
    <t>NUEVO VALOR MINIMO DE REMATE CON DESCUENTO DEL 25%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</si>
</sst>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&quot;$&quot;#,##0.00"/>
    <numFmt numFmtId="166" formatCode="[$$-300A]\ 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FF0000"/>
      <name val="Calibri"/>
      <family val="2"/>
    </font>
    <font>
      <b/>
      <sz val="2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strike/>
      <sz val="9"/>
      <color rgb="FF000000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9"/>
      <name val="Tahoma"/>
      <family val="2"/>
    </font>
    <font>
      <b/>
      <strike/>
      <sz val="12"/>
      <name val="Tahoma"/>
      <family val="2"/>
    </font>
    <font>
      <b/>
      <sz val="12"/>
      <color theme="1"/>
      <name val="Tahoma"/>
      <family val="2"/>
    </font>
    <font>
      <b/>
      <strike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D9E1F2"/>
      </patternFill>
    </fill>
    <fill>
      <patternFill patternType="solid">
        <fgColor rgb="FFFFFFFF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rgb="FFD9E1F2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0" borderId="0" xfId="1" applyFont="1" applyAlignment="1">
      <alignment vertical="center" wrapText="1"/>
    </xf>
    <xf numFmtId="0" fontId="9" fillId="0" borderId="0" xfId="1" applyFont="1"/>
    <xf numFmtId="0" fontId="10" fillId="0" borderId="0" xfId="1" applyFont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>
      <alignment horizontal="center" vertical="center"/>
    </xf>
    <xf numFmtId="1" fontId="12" fillId="3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7" fillId="3" borderId="0" xfId="1" applyFont="1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3" fillId="3" borderId="0" xfId="1" applyFont="1" applyFill="1"/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165" fontId="12" fillId="2" borderId="0" xfId="1" applyNumberFormat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1" fontId="12" fillId="3" borderId="0" xfId="2" applyNumberFormat="1" applyFont="1" applyFill="1" applyBorder="1" applyAlignment="1">
      <alignment horizontal="center" vertical="center"/>
    </xf>
    <xf numFmtId="164" fontId="11" fillId="3" borderId="0" xfId="2" applyFont="1" applyFill="1" applyBorder="1" applyAlignment="1">
      <alignment horizontal="center" vertical="center"/>
    </xf>
    <xf numFmtId="0" fontId="14" fillId="0" borderId="0" xfId="1" applyFont="1"/>
    <xf numFmtId="0" fontId="13" fillId="0" borderId="0" xfId="1" applyFont="1"/>
    <xf numFmtId="0" fontId="15" fillId="0" borderId="0" xfId="1" applyFont="1"/>
    <xf numFmtId="0" fontId="16" fillId="0" borderId="0" xfId="1" applyFont="1" applyAlignment="1">
      <alignment horizontal="right"/>
    </xf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/>
    </xf>
    <xf numFmtId="0" fontId="11" fillId="7" borderId="6" xfId="1" applyFont="1" applyFill="1" applyBorder="1" applyAlignment="1">
      <alignment horizontal="center" vertical="center"/>
    </xf>
    <xf numFmtId="0" fontId="11" fillId="7" borderId="6" xfId="1" applyFont="1" applyFill="1" applyBorder="1"/>
    <xf numFmtId="0" fontId="11" fillId="7" borderId="6" xfId="1" applyFont="1" applyFill="1" applyBorder="1" applyAlignment="1">
      <alignment horizontal="center"/>
    </xf>
    <xf numFmtId="165" fontId="11" fillId="7" borderId="6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/>
    <xf numFmtId="165" fontId="11" fillId="0" borderId="6" xfId="1" applyNumberFormat="1" applyFont="1" applyBorder="1" applyAlignment="1">
      <alignment horizontal="center"/>
    </xf>
    <xf numFmtId="0" fontId="20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6" xfId="1" applyFont="1" applyBorder="1" applyAlignment="1">
      <alignment wrapText="1"/>
    </xf>
    <xf numFmtId="165" fontId="11" fillId="0" borderId="6" xfId="1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left" vertical="center"/>
    </xf>
    <xf numFmtId="165" fontId="11" fillId="5" borderId="6" xfId="1" applyNumberFormat="1" applyFont="1" applyFill="1" applyBorder="1" applyAlignment="1">
      <alignment horizontal="center" vertical="center"/>
    </xf>
    <xf numFmtId="1" fontId="11" fillId="6" borderId="6" xfId="2" applyNumberFormat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164" fontId="11" fillId="6" borderId="6" xfId="2" applyFont="1" applyFill="1" applyBorder="1" applyAlignment="1">
      <alignment horizontal="center" vertical="center"/>
    </xf>
    <xf numFmtId="1" fontId="3" fillId="6" borderId="6" xfId="1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left" vertical="center"/>
    </xf>
    <xf numFmtId="165" fontId="11" fillId="6" borderId="6" xfId="1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left" vertical="center"/>
    </xf>
    <xf numFmtId="0" fontId="2" fillId="9" borderId="0" xfId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0" xfId="1" applyFont="1" applyFill="1" applyBorder="1" applyAlignment="1">
      <alignment horizontal="center" vertical="center"/>
    </xf>
    <xf numFmtId="0" fontId="11" fillId="8" borderId="0" xfId="1" applyFont="1" applyFill="1" applyBorder="1" applyAlignment="1">
      <alignment horizontal="left" vertical="center"/>
    </xf>
    <xf numFmtId="165" fontId="12" fillId="8" borderId="0" xfId="1" applyNumberFormat="1" applyFont="1" applyFill="1" applyBorder="1" applyAlignment="1">
      <alignment horizontal="center" vertical="center"/>
    </xf>
    <xf numFmtId="1" fontId="12" fillId="9" borderId="0" xfId="2" applyNumberFormat="1" applyFont="1" applyFill="1" applyBorder="1" applyAlignment="1">
      <alignment horizontal="center" vertical="center"/>
    </xf>
    <xf numFmtId="164" fontId="11" fillId="9" borderId="0" xfId="2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165" fontId="2" fillId="8" borderId="8" xfId="1" applyNumberFormat="1" applyFont="1" applyFill="1" applyBorder="1" applyAlignment="1">
      <alignment horizontal="center" vertical="center"/>
    </xf>
    <xf numFmtId="1" fontId="2" fillId="9" borderId="8" xfId="2" applyNumberFormat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horizontal="center" vertical="center"/>
    </xf>
    <xf numFmtId="164" fontId="2" fillId="9" borderId="9" xfId="2" applyFont="1" applyFill="1" applyBorder="1" applyAlignment="1">
      <alignment horizontal="center" vertical="center"/>
    </xf>
    <xf numFmtId="0" fontId="3" fillId="9" borderId="0" xfId="1" applyFont="1" applyFill="1"/>
    <xf numFmtId="0" fontId="11" fillId="7" borderId="10" xfId="1" applyFont="1" applyFill="1" applyBorder="1"/>
    <xf numFmtId="165" fontId="11" fillId="7" borderId="10" xfId="1" applyNumberFormat="1" applyFont="1" applyFill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165" fontId="2" fillId="9" borderId="3" xfId="1" applyNumberFormat="1" applyFont="1" applyFill="1" applyBorder="1" applyAlignment="1">
      <alignment horizontal="center"/>
    </xf>
    <xf numFmtId="0" fontId="2" fillId="9" borderId="8" xfId="1" applyFont="1" applyFill="1" applyBorder="1" applyAlignment="1">
      <alignment horizontal="center"/>
    </xf>
    <xf numFmtId="0" fontId="19" fillId="9" borderId="8" xfId="1" applyFont="1" applyFill="1" applyBorder="1"/>
    <xf numFmtId="0" fontId="2" fillId="9" borderId="2" xfId="1" applyFont="1" applyFill="1" applyBorder="1" applyAlignment="1">
      <alignment horizontal="center" vertical="center"/>
    </xf>
    <xf numFmtId="0" fontId="13" fillId="9" borderId="0" xfId="1" applyFont="1" applyFill="1"/>
    <xf numFmtId="0" fontId="3" fillId="9" borderId="0" xfId="1" applyFont="1" applyFill="1" applyAlignment="1">
      <alignment horizontal="center" vertical="center"/>
    </xf>
    <xf numFmtId="165" fontId="11" fillId="0" borderId="10" xfId="1" applyNumberFormat="1" applyFont="1" applyBorder="1" applyAlignment="1">
      <alignment horizontal="center"/>
    </xf>
    <xf numFmtId="0" fontId="11" fillId="0" borderId="10" xfId="1" applyFont="1" applyBorder="1" applyAlignment="1">
      <alignment horizontal="center" vertical="center"/>
    </xf>
    <xf numFmtId="165" fontId="21" fillId="9" borderId="8" xfId="1" applyNumberFormat="1" applyFont="1" applyFill="1" applyBorder="1"/>
    <xf numFmtId="0" fontId="21" fillId="9" borderId="7" xfId="1" applyFont="1" applyFill="1" applyBorder="1"/>
    <xf numFmtId="0" fontId="21" fillId="9" borderId="8" xfId="1" applyFont="1" applyFill="1" applyBorder="1"/>
    <xf numFmtId="0" fontId="14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166" fontId="23" fillId="10" borderId="11" xfId="0" applyNumberFormat="1" applyFont="1" applyFill="1" applyBorder="1" applyAlignment="1">
      <alignment vertical="center" wrapText="1"/>
    </xf>
    <xf numFmtId="166" fontId="23" fillId="10" borderId="13" xfId="0" applyNumberFormat="1" applyFont="1" applyFill="1" applyBorder="1" applyAlignment="1">
      <alignment vertical="center" wrapText="1"/>
    </xf>
    <xf numFmtId="166" fontId="2" fillId="0" borderId="6" xfId="1" applyNumberFormat="1" applyFont="1" applyBorder="1" applyAlignment="1">
      <alignment horizontal="right"/>
    </xf>
    <xf numFmtId="165" fontId="3" fillId="3" borderId="0" xfId="1" applyNumberFormat="1" applyFont="1" applyFill="1" applyBorder="1" applyAlignment="1">
      <alignment horizontal="center"/>
    </xf>
    <xf numFmtId="166" fontId="23" fillId="11" borderId="11" xfId="0" applyNumberFormat="1" applyFont="1" applyFill="1" applyBorder="1" applyAlignment="1">
      <alignment vertical="center" wrapText="1"/>
    </xf>
    <xf numFmtId="166" fontId="24" fillId="10" borderId="11" xfId="0" applyNumberFormat="1" applyFont="1" applyFill="1" applyBorder="1" applyAlignment="1">
      <alignment vertical="center" wrapText="1"/>
    </xf>
    <xf numFmtId="166" fontId="13" fillId="0" borderId="0" xfId="1" applyNumberFormat="1" applyFont="1"/>
    <xf numFmtId="165" fontId="25" fillId="5" borderId="6" xfId="1" applyNumberFormat="1" applyFont="1" applyFill="1" applyBorder="1" applyAlignment="1">
      <alignment horizontal="center" vertical="center"/>
    </xf>
    <xf numFmtId="165" fontId="25" fillId="6" borderId="6" xfId="1" applyNumberFormat="1" applyFont="1" applyFill="1" applyBorder="1" applyAlignment="1">
      <alignment horizontal="center" vertical="center"/>
    </xf>
    <xf numFmtId="0" fontId="26" fillId="0" borderId="0" xfId="0" applyFont="1"/>
    <xf numFmtId="165" fontId="28" fillId="8" borderId="8" xfId="1" applyNumberFormat="1" applyFont="1" applyFill="1" applyBorder="1" applyAlignment="1">
      <alignment horizontal="center" vertical="center"/>
    </xf>
    <xf numFmtId="166" fontId="29" fillId="10" borderId="13" xfId="0" applyNumberFormat="1" applyFont="1" applyFill="1" applyBorder="1" applyAlignment="1">
      <alignment vertical="center" wrapText="1"/>
    </xf>
    <xf numFmtId="165" fontId="25" fillId="7" borderId="10" xfId="1" applyNumberFormat="1" applyFont="1" applyFill="1" applyBorder="1" applyAlignment="1">
      <alignment horizontal="center" vertical="center"/>
    </xf>
    <xf numFmtId="165" fontId="27" fillId="9" borderId="12" xfId="1" applyNumberFormat="1" applyFont="1" applyFill="1" applyBorder="1" applyAlignment="1">
      <alignment horizontal="center"/>
    </xf>
    <xf numFmtId="165" fontId="25" fillId="7" borderId="6" xfId="1" applyNumberFormat="1" applyFont="1" applyFill="1" applyBorder="1" applyAlignment="1">
      <alignment horizontal="center" vertical="center"/>
    </xf>
    <xf numFmtId="165" fontId="25" fillId="0" borderId="6" xfId="1" applyNumberFormat="1" applyFont="1" applyBorder="1" applyAlignment="1">
      <alignment horizontal="center"/>
    </xf>
    <xf numFmtId="165" fontId="25" fillId="0" borderId="10" xfId="1" applyNumberFormat="1" applyFont="1" applyBorder="1" applyAlignment="1">
      <alignment horizontal="center"/>
    </xf>
    <xf numFmtId="165" fontId="27" fillId="9" borderId="5" xfId="1" applyNumberFormat="1" applyFont="1" applyFill="1" applyBorder="1" applyAlignment="1">
      <alignment horizontal="center"/>
    </xf>
    <xf numFmtId="165" fontId="25" fillId="0" borderId="6" xfId="1" applyNumberFormat="1" applyFont="1" applyBorder="1" applyAlignment="1">
      <alignment horizontal="center" vertical="center"/>
    </xf>
    <xf numFmtId="165" fontId="30" fillId="9" borderId="9" xfId="1" applyNumberFormat="1" applyFont="1" applyFill="1" applyBorder="1"/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topLeftCell="E127" workbookViewId="0">
      <selection activeCell="I136" sqref="I136"/>
    </sheetView>
  </sheetViews>
  <sheetFormatPr baseColWidth="10" defaultRowHeight="15"/>
  <cols>
    <col min="1" max="1" width="4.140625" style="3" bestFit="1" customWidth="1"/>
    <col min="2" max="2" width="15.7109375" style="3" bestFit="1" customWidth="1"/>
    <col min="3" max="3" width="27.140625" style="3" customWidth="1"/>
    <col min="4" max="4" width="27.42578125" style="3" customWidth="1"/>
    <col min="5" max="5" width="10.5703125" style="3" bestFit="1" customWidth="1"/>
    <col min="6" max="6" width="20.7109375" style="3" customWidth="1"/>
    <col min="7" max="7" width="16.140625" style="3" customWidth="1"/>
    <col min="8" max="8" width="16.42578125" style="3" customWidth="1"/>
    <col min="9" max="9" width="16.42578125" style="3" bestFit="1" customWidth="1"/>
    <col min="10" max="10" width="17.42578125" style="3" customWidth="1"/>
    <col min="11" max="11" width="9.42578125" style="3" customWidth="1"/>
    <col min="12" max="12" width="15.140625" style="3" customWidth="1"/>
    <col min="13" max="13" width="19.5703125" style="3" customWidth="1"/>
    <col min="14" max="14" width="14.140625" style="3" bestFit="1" customWidth="1"/>
    <col min="15" max="15" width="20.42578125" style="3" customWidth="1"/>
    <col min="16" max="16" width="13.7109375" style="3" customWidth="1"/>
    <col min="17" max="17" width="11" style="3" customWidth="1"/>
    <col min="18" max="18" width="7.28515625" style="3" customWidth="1"/>
    <col min="19" max="19" width="3.42578125" style="3" customWidth="1"/>
    <col min="20" max="20" width="5.28515625" style="3" customWidth="1"/>
    <col min="21" max="21" width="11.42578125" style="3"/>
    <col min="22" max="22" width="8.5703125" style="3" customWidth="1"/>
    <col min="23" max="16384" width="11.42578125" style="3"/>
  </cols>
  <sheetData>
    <row r="1" spans="1:22" ht="15.95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"/>
      <c r="O3" s="4"/>
      <c r="P3" s="4"/>
      <c r="Q3" s="4"/>
      <c r="R3" s="4"/>
      <c r="S3" s="4"/>
      <c r="T3" s="4"/>
      <c r="U3" s="4"/>
      <c r="V3" s="4"/>
    </row>
    <row r="4" spans="1:22" s="12" customFormat="1" ht="30.75" customHeight="1" thickBot="1">
      <c r="A4" s="5"/>
      <c r="B4" s="6"/>
      <c r="C4" s="6" t="s">
        <v>1</v>
      </c>
      <c r="D4" s="7"/>
      <c r="E4" s="8"/>
      <c r="F4" s="7"/>
      <c r="G4" s="7"/>
      <c r="H4" s="7"/>
      <c r="I4" s="7"/>
      <c r="J4" s="7"/>
      <c r="K4" s="9"/>
      <c r="L4" s="10"/>
      <c r="M4" s="11"/>
      <c r="N4" s="11"/>
    </row>
    <row r="5" spans="1:22" ht="51.75" thickBot="1">
      <c r="A5" s="13" t="s">
        <v>2</v>
      </c>
      <c r="B5" s="14" t="s">
        <v>3</v>
      </c>
      <c r="C5" s="14" t="s">
        <v>4</v>
      </c>
      <c r="D5" s="15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94" t="s">
        <v>154</v>
      </c>
      <c r="P5" s="16" t="s">
        <v>16</v>
      </c>
    </row>
    <row r="6" spans="1:22" s="12" customFormat="1" ht="15" customHeight="1">
      <c r="A6" s="48">
        <v>15</v>
      </c>
      <c r="B6" s="49" t="s">
        <v>17</v>
      </c>
      <c r="C6" s="49" t="s">
        <v>18</v>
      </c>
      <c r="D6" s="50" t="s">
        <v>19</v>
      </c>
      <c r="E6" s="49" t="s">
        <v>20</v>
      </c>
      <c r="F6" s="49" t="s">
        <v>21</v>
      </c>
      <c r="G6" s="49" t="s">
        <v>22</v>
      </c>
      <c r="H6" s="49" t="s">
        <v>23</v>
      </c>
      <c r="I6" s="51">
        <v>2500</v>
      </c>
      <c r="J6" s="51">
        <f>+C6*I6</f>
        <v>2500</v>
      </c>
      <c r="K6" s="52">
        <v>30</v>
      </c>
      <c r="L6" s="53">
        <v>35</v>
      </c>
      <c r="M6" s="53">
        <v>5</v>
      </c>
      <c r="N6" s="102">
        <v>817.85714285714266</v>
      </c>
      <c r="O6" s="96">
        <f t="shared" ref="O6:O16" si="0">N6*75%</f>
        <v>613.392857142857</v>
      </c>
      <c r="P6" s="54" t="s">
        <v>24</v>
      </c>
    </row>
    <row r="7" spans="1:22" s="12" customFormat="1" ht="15" customHeight="1">
      <c r="A7" s="48">
        <v>1</v>
      </c>
      <c r="B7" s="49" t="s">
        <v>25</v>
      </c>
      <c r="C7" s="49" t="s">
        <v>18</v>
      </c>
      <c r="D7" s="50" t="s">
        <v>26</v>
      </c>
      <c r="E7" s="49" t="s">
        <v>27</v>
      </c>
      <c r="F7" s="49" t="s">
        <v>28</v>
      </c>
      <c r="G7" s="49" t="s">
        <v>29</v>
      </c>
      <c r="H7" s="49" t="s">
        <v>30</v>
      </c>
      <c r="I7" s="51">
        <v>650</v>
      </c>
      <c r="J7" s="51">
        <f t="shared" ref="J7:J14" si="1">+C7*I7</f>
        <v>650</v>
      </c>
      <c r="K7" s="52">
        <v>20</v>
      </c>
      <c r="L7" s="53">
        <v>25</v>
      </c>
      <c r="M7" s="55">
        <v>5</v>
      </c>
      <c r="N7" s="102">
        <v>256.74999999999994</v>
      </c>
      <c r="O7" s="96">
        <f t="shared" si="0"/>
        <v>192.56249999999994</v>
      </c>
      <c r="P7" s="54" t="s">
        <v>24</v>
      </c>
    </row>
    <row r="8" spans="1:22" s="12" customFormat="1" ht="15" customHeight="1">
      <c r="A8" s="56">
        <v>6</v>
      </c>
      <c r="B8" s="57" t="s">
        <v>31</v>
      </c>
      <c r="C8" s="57" t="s">
        <v>18</v>
      </c>
      <c r="D8" s="58" t="s">
        <v>32</v>
      </c>
      <c r="E8" s="57" t="s">
        <v>20</v>
      </c>
      <c r="F8" s="57" t="s">
        <v>33</v>
      </c>
      <c r="G8" s="57"/>
      <c r="H8" s="57" t="s">
        <v>34</v>
      </c>
      <c r="I8" s="59">
        <v>6500</v>
      </c>
      <c r="J8" s="59">
        <f t="shared" si="1"/>
        <v>6500</v>
      </c>
      <c r="K8" s="52">
        <v>31</v>
      </c>
      <c r="L8" s="53">
        <v>35</v>
      </c>
      <c r="M8" s="53">
        <v>4</v>
      </c>
      <c r="N8" s="103">
        <v>2344.6428571428569</v>
      </c>
      <c r="O8" s="96">
        <f t="shared" si="0"/>
        <v>1758.4821428571427</v>
      </c>
      <c r="P8" s="54" t="s">
        <v>24</v>
      </c>
    </row>
    <row r="9" spans="1:22" s="12" customFormat="1" ht="15" customHeight="1">
      <c r="A9" s="48">
        <v>7</v>
      </c>
      <c r="B9" s="49" t="s">
        <v>35</v>
      </c>
      <c r="C9" s="49" t="s">
        <v>18</v>
      </c>
      <c r="D9" s="50" t="s">
        <v>36</v>
      </c>
      <c r="E9" s="49" t="s">
        <v>37</v>
      </c>
      <c r="F9" s="49" t="s">
        <v>38</v>
      </c>
      <c r="G9" s="49" t="s">
        <v>39</v>
      </c>
      <c r="H9" s="49" t="s">
        <v>40</v>
      </c>
      <c r="I9" s="51">
        <v>1200</v>
      </c>
      <c r="J9" s="51">
        <f t="shared" si="1"/>
        <v>1200</v>
      </c>
      <c r="K9" s="52">
        <v>42</v>
      </c>
      <c r="L9" s="53">
        <v>45</v>
      </c>
      <c r="M9" s="53">
        <v>3</v>
      </c>
      <c r="N9" s="102">
        <v>464.00000000000006</v>
      </c>
      <c r="O9" s="96">
        <f t="shared" si="0"/>
        <v>348.00000000000006</v>
      </c>
      <c r="P9" s="54" t="s">
        <v>24</v>
      </c>
    </row>
    <row r="10" spans="1:22" s="12" customFormat="1" ht="15" customHeight="1">
      <c r="A10" s="56">
        <v>8</v>
      </c>
      <c r="B10" s="57" t="s">
        <v>41</v>
      </c>
      <c r="C10" s="57" t="s">
        <v>18</v>
      </c>
      <c r="D10" s="58" t="s">
        <v>42</v>
      </c>
      <c r="E10" s="57" t="s">
        <v>43</v>
      </c>
      <c r="F10" s="57" t="s">
        <v>44</v>
      </c>
      <c r="G10" s="57" t="s">
        <v>45</v>
      </c>
      <c r="H10" s="57" t="s">
        <v>23</v>
      </c>
      <c r="I10" s="59">
        <v>2500</v>
      </c>
      <c r="J10" s="59">
        <f t="shared" si="1"/>
        <v>2500</v>
      </c>
      <c r="K10" s="52">
        <v>30</v>
      </c>
      <c r="L10" s="53">
        <v>35</v>
      </c>
      <c r="M10" s="53">
        <v>5</v>
      </c>
      <c r="N10" s="103">
        <v>930.35714285714278</v>
      </c>
      <c r="O10" s="96">
        <f t="shared" si="0"/>
        <v>697.76785714285711</v>
      </c>
      <c r="P10" s="54" t="s">
        <v>24</v>
      </c>
    </row>
    <row r="11" spans="1:22" s="12" customFormat="1" ht="15" customHeight="1">
      <c r="A11" s="48">
        <v>13</v>
      </c>
      <c r="B11" s="49" t="s">
        <v>46</v>
      </c>
      <c r="C11" s="49" t="s">
        <v>18</v>
      </c>
      <c r="D11" s="50" t="s">
        <v>47</v>
      </c>
      <c r="E11" s="49" t="s">
        <v>20</v>
      </c>
      <c r="F11" s="49" t="s">
        <v>48</v>
      </c>
      <c r="G11" s="49" t="s">
        <v>49</v>
      </c>
      <c r="H11" s="49" t="s">
        <v>23</v>
      </c>
      <c r="I11" s="51">
        <v>2500</v>
      </c>
      <c r="J11" s="51">
        <f t="shared" si="1"/>
        <v>2500</v>
      </c>
      <c r="K11" s="52">
        <v>30</v>
      </c>
      <c r="L11" s="53">
        <v>35</v>
      </c>
      <c r="M11" s="53">
        <v>5</v>
      </c>
      <c r="N11" s="102">
        <v>817.85714285714266</v>
      </c>
      <c r="O11" s="96">
        <f t="shared" si="0"/>
        <v>613.392857142857</v>
      </c>
      <c r="P11" s="54" t="s">
        <v>24</v>
      </c>
    </row>
    <row r="12" spans="1:22" s="12" customFormat="1" ht="15" customHeight="1">
      <c r="A12" s="56">
        <v>36</v>
      </c>
      <c r="B12" s="57" t="s">
        <v>50</v>
      </c>
      <c r="C12" s="57" t="s">
        <v>18</v>
      </c>
      <c r="D12" s="58" t="s">
        <v>51</v>
      </c>
      <c r="E12" s="57" t="s">
        <v>52</v>
      </c>
      <c r="F12" s="57" t="s">
        <v>53</v>
      </c>
      <c r="G12" s="57" t="s">
        <v>54</v>
      </c>
      <c r="H12" s="57" t="s">
        <v>55</v>
      </c>
      <c r="I12" s="59">
        <v>10000</v>
      </c>
      <c r="J12" s="59">
        <f t="shared" si="1"/>
        <v>10000</v>
      </c>
      <c r="K12" s="52">
        <v>10</v>
      </c>
      <c r="L12" s="53">
        <v>15</v>
      </c>
      <c r="M12" s="53">
        <v>5</v>
      </c>
      <c r="N12" s="103">
        <v>4033.333333333333</v>
      </c>
      <c r="O12" s="96">
        <f t="shared" si="0"/>
        <v>3025</v>
      </c>
      <c r="P12" s="54" t="s">
        <v>24</v>
      </c>
    </row>
    <row r="13" spans="1:22" s="12" customFormat="1" ht="15" customHeight="1">
      <c r="A13" s="56">
        <v>42</v>
      </c>
      <c r="B13" s="57" t="s">
        <v>56</v>
      </c>
      <c r="C13" s="57" t="s">
        <v>18</v>
      </c>
      <c r="D13" s="58" t="s">
        <v>57</v>
      </c>
      <c r="E13" s="57" t="s">
        <v>58</v>
      </c>
      <c r="F13" s="57" t="s">
        <v>59</v>
      </c>
      <c r="G13" s="57" t="s">
        <v>60</v>
      </c>
      <c r="H13" s="57" t="s">
        <v>55</v>
      </c>
      <c r="I13" s="59">
        <v>350</v>
      </c>
      <c r="J13" s="59">
        <f t="shared" si="1"/>
        <v>350</v>
      </c>
      <c r="K13" s="52">
        <v>7</v>
      </c>
      <c r="L13" s="53">
        <v>10</v>
      </c>
      <c r="M13" s="53">
        <v>3</v>
      </c>
      <c r="N13" s="103">
        <v>136.5</v>
      </c>
      <c r="O13" s="96">
        <f t="shared" si="0"/>
        <v>102.375</v>
      </c>
      <c r="P13" s="54" t="s">
        <v>24</v>
      </c>
    </row>
    <row r="14" spans="1:22" s="12" customFormat="1" ht="15" customHeight="1">
      <c r="A14" s="48">
        <v>45</v>
      </c>
      <c r="B14" s="49" t="s">
        <v>61</v>
      </c>
      <c r="C14" s="49" t="s">
        <v>18</v>
      </c>
      <c r="D14" s="50" t="s">
        <v>62</v>
      </c>
      <c r="E14" s="49" t="s">
        <v>27</v>
      </c>
      <c r="F14" s="49" t="s">
        <v>63</v>
      </c>
      <c r="G14" s="49" t="s">
        <v>64</v>
      </c>
      <c r="H14" s="49" t="s">
        <v>30</v>
      </c>
      <c r="I14" s="51">
        <v>650</v>
      </c>
      <c r="J14" s="51">
        <f t="shared" si="1"/>
        <v>650</v>
      </c>
      <c r="K14" s="52">
        <v>25</v>
      </c>
      <c r="L14" s="53">
        <v>30</v>
      </c>
      <c r="M14" s="53">
        <v>5</v>
      </c>
      <c r="N14" s="102">
        <v>218.83333333333326</v>
      </c>
      <c r="O14" s="96">
        <f t="shared" si="0"/>
        <v>164.12499999999994</v>
      </c>
      <c r="P14" s="54" t="s">
        <v>24</v>
      </c>
    </row>
    <row r="15" spans="1:22" customFormat="1" ht="15" customHeight="1" thickBot="1">
      <c r="N15" s="104"/>
      <c r="O15" s="96">
        <f t="shared" si="0"/>
        <v>0</v>
      </c>
    </row>
    <row r="16" spans="1:22" s="17" customFormat="1" ht="15" customHeight="1" thickBot="1">
      <c r="A16" s="60"/>
      <c r="B16" s="61"/>
      <c r="C16" s="61"/>
      <c r="D16" s="62"/>
      <c r="E16" s="61"/>
      <c r="F16" s="61"/>
      <c r="G16" s="61"/>
      <c r="H16" s="70" t="s">
        <v>65</v>
      </c>
      <c r="I16" s="71"/>
      <c r="J16" s="71">
        <f>SUM(J6:J14)</f>
        <v>26850</v>
      </c>
      <c r="K16" s="72"/>
      <c r="L16" s="73"/>
      <c r="M16" s="73"/>
      <c r="N16" s="105">
        <v>10020.130952380952</v>
      </c>
      <c r="O16" s="106">
        <f t="shared" si="0"/>
        <v>7515.0982142857138</v>
      </c>
      <c r="P16" s="74"/>
    </row>
    <row r="17" spans="1:22" s="12" customFormat="1" ht="15" customHeight="1">
      <c r="A17" s="64"/>
      <c r="B17" s="65"/>
      <c r="C17" s="65"/>
      <c r="D17" s="66"/>
      <c r="E17" s="65"/>
      <c r="F17" s="65"/>
      <c r="G17" s="65"/>
      <c r="H17" s="65"/>
      <c r="I17" s="67"/>
      <c r="J17" s="67"/>
      <c r="K17" s="68"/>
      <c r="L17" s="63"/>
      <c r="M17" s="63"/>
      <c r="N17" s="67"/>
      <c r="O17" s="69"/>
    </row>
    <row r="18" spans="1:22" s="12" customFormat="1" ht="17.25" customHeight="1"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20"/>
      <c r="M18" s="21"/>
      <c r="N18" s="21"/>
      <c r="O18" s="21"/>
      <c r="P18" s="22"/>
      <c r="Q18" s="21"/>
      <c r="R18" s="21"/>
      <c r="S18" s="21"/>
      <c r="T18" s="21"/>
      <c r="U18" s="20"/>
      <c r="V18" s="23"/>
    </row>
    <row r="20" spans="1:22" ht="15" customHeight="1">
      <c r="B20" s="92" t="s">
        <v>66</v>
      </c>
      <c r="C20" s="92"/>
      <c r="D20" s="92"/>
      <c r="E20" s="92"/>
      <c r="F20" s="92"/>
      <c r="G20" s="92"/>
      <c r="H20" s="92"/>
      <c r="I20" s="92"/>
      <c r="J20" s="92"/>
      <c r="K20" s="92"/>
      <c r="L20" s="4"/>
      <c r="M20" s="4"/>
      <c r="N20" s="4"/>
      <c r="O20" s="4"/>
    </row>
    <row r="21" spans="1:22" ht="15" customHeight="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4"/>
      <c r="M21" s="4"/>
      <c r="N21" s="4"/>
      <c r="O21" s="4"/>
    </row>
    <row r="22" spans="1:22" ht="1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4"/>
      <c r="M22" s="4"/>
      <c r="N22" s="4"/>
      <c r="O22" s="4"/>
    </row>
    <row r="23" spans="1:22" ht="26.25">
      <c r="B23" s="91" t="s">
        <v>67</v>
      </c>
      <c r="C23" s="91"/>
      <c r="D23" s="91"/>
      <c r="E23" s="91"/>
      <c r="F23" s="91"/>
      <c r="G23" s="91"/>
      <c r="H23" s="91"/>
      <c r="I23" s="91"/>
      <c r="J23" s="91"/>
      <c r="K23" s="91"/>
      <c r="L23" s="24"/>
      <c r="M23" s="24"/>
      <c r="N23" s="24"/>
      <c r="O23" s="24"/>
    </row>
    <row r="24" spans="1:22" s="25" customFormat="1" ht="26.25">
      <c r="B24" s="26"/>
      <c r="C24" s="6" t="s">
        <v>1</v>
      </c>
      <c r="D24" s="26"/>
      <c r="E24" s="26"/>
      <c r="F24" s="26"/>
      <c r="G24" s="26"/>
      <c r="H24" s="1"/>
      <c r="I24" s="26"/>
      <c r="J24" s="26"/>
      <c r="K24" s="26"/>
      <c r="L24" s="26"/>
      <c r="M24" s="26"/>
      <c r="N24" s="26"/>
      <c r="O24" s="27"/>
    </row>
    <row r="25" spans="1:22" ht="15.75">
      <c r="B25" s="28"/>
      <c r="C25" s="29"/>
      <c r="D25" s="28"/>
      <c r="E25" s="28"/>
      <c r="F25" s="28"/>
      <c r="G25" s="28"/>
      <c r="H25" s="2"/>
      <c r="I25" s="28"/>
      <c r="J25" s="28"/>
      <c r="K25" s="28"/>
      <c r="L25" s="28"/>
      <c r="M25" s="28"/>
      <c r="N25" s="28"/>
      <c r="O25" s="30"/>
    </row>
    <row r="26" spans="1:22" ht="51">
      <c r="A26" s="31" t="s">
        <v>2</v>
      </c>
      <c r="B26" s="32" t="s">
        <v>3</v>
      </c>
      <c r="C26" s="32" t="s">
        <v>68</v>
      </c>
      <c r="D26" s="32" t="s">
        <v>69</v>
      </c>
      <c r="E26" s="32" t="s">
        <v>70</v>
      </c>
      <c r="F26" s="32" t="s">
        <v>71</v>
      </c>
      <c r="G26" s="32" t="s">
        <v>10</v>
      </c>
      <c r="H26" s="32" t="s">
        <v>11</v>
      </c>
      <c r="I26" s="32" t="s">
        <v>72</v>
      </c>
      <c r="J26" s="32" t="s">
        <v>73</v>
      </c>
      <c r="K26" s="32" t="s">
        <v>74</v>
      </c>
      <c r="L26" s="32" t="s">
        <v>15</v>
      </c>
      <c r="M26" s="94" t="s">
        <v>154</v>
      </c>
    </row>
    <row r="27" spans="1:22" ht="15.75" thickBot="1">
      <c r="A27" s="33">
        <v>84</v>
      </c>
      <c r="B27" s="34" t="s">
        <v>75</v>
      </c>
      <c r="C27" s="35" t="s">
        <v>76</v>
      </c>
      <c r="D27" s="36" t="s">
        <v>77</v>
      </c>
      <c r="E27" s="36">
        <v>28</v>
      </c>
      <c r="F27" s="76" t="s">
        <v>24</v>
      </c>
      <c r="G27" s="77">
        <v>12</v>
      </c>
      <c r="H27" s="77">
        <f>+E27*G27</f>
        <v>336</v>
      </c>
      <c r="I27" s="78">
        <v>15</v>
      </c>
      <c r="J27" s="78">
        <v>20</v>
      </c>
      <c r="K27" s="78">
        <v>5</v>
      </c>
      <c r="L27" s="107">
        <v>119.28</v>
      </c>
      <c r="M27" s="96">
        <f t="shared" ref="M27" si="2">L27*75%</f>
        <v>89.460000000000008</v>
      </c>
    </row>
    <row r="28" spans="1:22" s="25" customFormat="1" ht="15.75" thickBot="1">
      <c r="A28" s="84"/>
      <c r="B28" s="75"/>
      <c r="C28" s="85"/>
      <c r="D28" s="75"/>
      <c r="E28" s="75"/>
      <c r="F28" s="83" t="s">
        <v>65</v>
      </c>
      <c r="G28" s="80"/>
      <c r="H28" s="80">
        <f>+H27</f>
        <v>336</v>
      </c>
      <c r="I28" s="81"/>
      <c r="J28" s="81"/>
      <c r="K28" s="82"/>
      <c r="L28" s="108">
        <v>119.28</v>
      </c>
      <c r="M28" s="97">
        <f>SUM(M27)</f>
        <v>89.460000000000008</v>
      </c>
      <c r="N28" s="98"/>
    </row>
    <row r="29" spans="1:22">
      <c r="C29" s="38"/>
    </row>
    <row r="30" spans="1:22" ht="15" customHeight="1">
      <c r="B30" s="92" t="s">
        <v>78</v>
      </c>
      <c r="C30" s="92"/>
      <c r="D30" s="92"/>
      <c r="E30" s="92"/>
      <c r="F30" s="92"/>
      <c r="G30" s="92"/>
      <c r="H30" s="92"/>
      <c r="I30" s="92"/>
      <c r="J30" s="4"/>
      <c r="K30" s="4"/>
      <c r="L30" s="4"/>
      <c r="M30" s="4"/>
      <c r="N30" s="4"/>
      <c r="O30" s="4"/>
    </row>
    <row r="31" spans="1:22" ht="15" customHeight="1">
      <c r="B31" s="92"/>
      <c r="C31" s="92"/>
      <c r="D31" s="92"/>
      <c r="E31" s="92"/>
      <c r="F31" s="92"/>
      <c r="G31" s="92"/>
      <c r="H31" s="92"/>
      <c r="I31" s="92"/>
      <c r="J31" s="4"/>
      <c r="K31" s="4"/>
      <c r="L31" s="4"/>
      <c r="M31" s="4"/>
      <c r="N31" s="4"/>
      <c r="O31" s="4"/>
    </row>
    <row r="32" spans="1:22" ht="15" customHeight="1">
      <c r="B32" s="92"/>
      <c r="C32" s="92"/>
      <c r="D32" s="92"/>
      <c r="E32" s="92"/>
      <c r="F32" s="92"/>
      <c r="G32" s="92"/>
      <c r="H32" s="92"/>
      <c r="I32" s="92"/>
      <c r="J32" s="4"/>
      <c r="K32" s="4"/>
      <c r="L32" s="4"/>
      <c r="M32" s="4"/>
      <c r="N32" s="4"/>
      <c r="O32" s="4"/>
    </row>
    <row r="33" spans="1:15" ht="26.25">
      <c r="B33" s="91" t="s">
        <v>67</v>
      </c>
      <c r="C33" s="91"/>
      <c r="D33" s="91"/>
      <c r="E33" s="91"/>
      <c r="F33" s="91"/>
      <c r="G33" s="91"/>
      <c r="H33" s="91"/>
      <c r="I33" s="91"/>
      <c r="J33" s="24"/>
      <c r="K33" s="24"/>
      <c r="L33" s="24"/>
      <c r="M33" s="24"/>
      <c r="N33" s="24"/>
      <c r="O33" s="24"/>
    </row>
    <row r="34" spans="1:15" s="25" customFormat="1" ht="26.25">
      <c r="B34" s="26"/>
      <c r="C34" s="6" t="s">
        <v>1</v>
      </c>
      <c r="D34" s="26"/>
      <c r="E34" s="26"/>
      <c r="F34" s="26"/>
      <c r="G34" s="26"/>
      <c r="H34" s="1"/>
      <c r="I34" s="26"/>
      <c r="J34" s="26"/>
      <c r="K34" s="26"/>
      <c r="L34" s="26"/>
      <c r="M34" s="26"/>
      <c r="N34" s="26"/>
      <c r="O34" s="27"/>
    </row>
    <row r="35" spans="1:15" ht="15.75">
      <c r="B35" s="28"/>
      <c r="C35" s="29"/>
      <c r="D35" s="28"/>
      <c r="E35" s="28"/>
      <c r="F35" s="28"/>
      <c r="G35" s="28"/>
      <c r="H35" s="2"/>
      <c r="I35" s="28"/>
      <c r="J35" s="28"/>
      <c r="K35" s="28"/>
      <c r="L35" s="28"/>
      <c r="M35" s="28"/>
      <c r="N35" s="28"/>
      <c r="O35" s="30"/>
    </row>
    <row r="36" spans="1:15" ht="63.75">
      <c r="A36" s="32" t="s">
        <v>2</v>
      </c>
      <c r="B36" s="32" t="s">
        <v>3</v>
      </c>
      <c r="C36" s="32" t="s">
        <v>68</v>
      </c>
      <c r="D36" s="32" t="s">
        <v>69</v>
      </c>
      <c r="E36" s="32" t="s">
        <v>70</v>
      </c>
      <c r="F36" s="32" t="s">
        <v>71</v>
      </c>
      <c r="G36" s="32" t="s">
        <v>10</v>
      </c>
      <c r="H36" s="32" t="s">
        <v>11</v>
      </c>
      <c r="I36" s="32" t="s">
        <v>15</v>
      </c>
      <c r="J36" s="94" t="s">
        <v>154</v>
      </c>
    </row>
    <row r="37" spans="1:15">
      <c r="A37" s="36">
        <v>85</v>
      </c>
      <c r="B37" s="34" t="s">
        <v>79</v>
      </c>
      <c r="C37" s="35" t="s">
        <v>80</v>
      </c>
      <c r="D37" s="36" t="s">
        <v>81</v>
      </c>
      <c r="E37" s="36">
        <v>23</v>
      </c>
      <c r="F37" s="34" t="s">
        <v>24</v>
      </c>
      <c r="G37" s="37">
        <v>5.4</v>
      </c>
      <c r="H37" s="37">
        <f>+E37*G37</f>
        <v>124.2</v>
      </c>
      <c r="I37" s="109">
        <v>34.776000000000003</v>
      </c>
      <c r="J37" s="95">
        <f t="shared" ref="J37:J53" si="3">I37*75%</f>
        <v>26.082000000000001</v>
      </c>
    </row>
    <row r="38" spans="1:15">
      <c r="A38" s="39">
        <v>86</v>
      </c>
      <c r="B38" s="40" t="s">
        <v>79</v>
      </c>
      <c r="C38" s="41" t="s">
        <v>82</v>
      </c>
      <c r="D38" s="39" t="s">
        <v>81</v>
      </c>
      <c r="E38" s="39">
        <v>1</v>
      </c>
      <c r="F38" s="40" t="s">
        <v>24</v>
      </c>
      <c r="G38" s="42">
        <v>36</v>
      </c>
      <c r="H38" s="42">
        <f t="shared" ref="H38:H52" si="4">+E38*G38</f>
        <v>36</v>
      </c>
      <c r="I38" s="110">
        <v>10.080000000000002</v>
      </c>
      <c r="J38" s="95">
        <f t="shared" si="3"/>
        <v>7.5600000000000014</v>
      </c>
    </row>
    <row r="39" spans="1:15">
      <c r="A39" s="36">
        <v>87</v>
      </c>
      <c r="B39" s="34" t="s">
        <v>79</v>
      </c>
      <c r="C39" s="35" t="s">
        <v>83</v>
      </c>
      <c r="D39" s="36" t="s">
        <v>81</v>
      </c>
      <c r="E39" s="36">
        <v>1</v>
      </c>
      <c r="F39" s="34" t="s">
        <v>24</v>
      </c>
      <c r="G39" s="37">
        <v>66.599999999999994</v>
      </c>
      <c r="H39" s="37">
        <f t="shared" si="4"/>
        <v>66.599999999999994</v>
      </c>
      <c r="I39" s="109">
        <v>18.648</v>
      </c>
      <c r="J39" s="95">
        <f t="shared" si="3"/>
        <v>13.986000000000001</v>
      </c>
    </row>
    <row r="40" spans="1:15">
      <c r="A40" s="39">
        <v>88</v>
      </c>
      <c r="B40" s="40" t="s">
        <v>79</v>
      </c>
      <c r="C40" s="41" t="s">
        <v>84</v>
      </c>
      <c r="D40" s="39" t="s">
        <v>81</v>
      </c>
      <c r="E40" s="39">
        <v>4</v>
      </c>
      <c r="F40" s="40" t="s">
        <v>24</v>
      </c>
      <c r="G40" s="42">
        <v>97.2</v>
      </c>
      <c r="H40" s="42">
        <f t="shared" si="4"/>
        <v>388.8</v>
      </c>
      <c r="I40" s="110">
        <v>108.86400000000002</v>
      </c>
      <c r="J40" s="95">
        <f t="shared" si="3"/>
        <v>81.64800000000001</v>
      </c>
    </row>
    <row r="41" spans="1:15">
      <c r="A41" s="36">
        <v>89</v>
      </c>
      <c r="B41" s="34" t="s">
        <v>79</v>
      </c>
      <c r="C41" s="35" t="s">
        <v>85</v>
      </c>
      <c r="D41" s="36" t="s">
        <v>81</v>
      </c>
      <c r="E41" s="36">
        <v>7</v>
      </c>
      <c r="F41" s="34" t="s">
        <v>24</v>
      </c>
      <c r="G41" s="37">
        <v>127.8</v>
      </c>
      <c r="H41" s="37">
        <f t="shared" si="4"/>
        <v>894.6</v>
      </c>
      <c r="I41" s="109">
        <v>250.48800000000003</v>
      </c>
      <c r="J41" s="95">
        <f t="shared" si="3"/>
        <v>187.86600000000001</v>
      </c>
    </row>
    <row r="42" spans="1:15">
      <c r="A42" s="39">
        <v>90</v>
      </c>
      <c r="B42" s="40" t="s">
        <v>79</v>
      </c>
      <c r="C42" s="41" t="s">
        <v>86</v>
      </c>
      <c r="D42" s="39" t="s">
        <v>81</v>
      </c>
      <c r="E42" s="39">
        <v>1</v>
      </c>
      <c r="F42" s="40" t="s">
        <v>24</v>
      </c>
      <c r="G42" s="42">
        <v>158.4</v>
      </c>
      <c r="H42" s="42">
        <f t="shared" si="4"/>
        <v>158.4</v>
      </c>
      <c r="I42" s="110">
        <v>44.352000000000004</v>
      </c>
      <c r="J42" s="95">
        <f t="shared" si="3"/>
        <v>33.264000000000003</v>
      </c>
    </row>
    <row r="43" spans="1:15">
      <c r="A43" s="36">
        <v>91</v>
      </c>
      <c r="B43" s="34" t="s">
        <v>79</v>
      </c>
      <c r="C43" s="35" t="s">
        <v>80</v>
      </c>
      <c r="D43" s="36" t="s">
        <v>81</v>
      </c>
      <c r="E43" s="36">
        <v>12</v>
      </c>
      <c r="F43" s="34" t="s">
        <v>24</v>
      </c>
      <c r="G43" s="37">
        <v>189</v>
      </c>
      <c r="H43" s="37">
        <f t="shared" si="4"/>
        <v>2268</v>
      </c>
      <c r="I43" s="109">
        <v>635.04000000000008</v>
      </c>
      <c r="J43" s="95">
        <f t="shared" si="3"/>
        <v>476.28000000000009</v>
      </c>
    </row>
    <row r="44" spans="1:15">
      <c r="A44" s="39">
        <v>92</v>
      </c>
      <c r="B44" s="40" t="s">
        <v>79</v>
      </c>
      <c r="C44" s="41" t="s">
        <v>87</v>
      </c>
      <c r="D44" s="39" t="s">
        <v>81</v>
      </c>
      <c r="E44" s="39">
        <v>3</v>
      </c>
      <c r="F44" s="40" t="s">
        <v>24</v>
      </c>
      <c r="G44" s="42">
        <v>219.6</v>
      </c>
      <c r="H44" s="42">
        <f t="shared" si="4"/>
        <v>658.8</v>
      </c>
      <c r="I44" s="110">
        <v>184.464</v>
      </c>
      <c r="J44" s="95">
        <f t="shared" si="3"/>
        <v>138.34800000000001</v>
      </c>
    </row>
    <row r="45" spans="1:15">
      <c r="A45" s="36">
        <v>93</v>
      </c>
      <c r="B45" s="34" t="s">
        <v>79</v>
      </c>
      <c r="C45" s="35" t="s">
        <v>88</v>
      </c>
      <c r="D45" s="36" t="s">
        <v>81</v>
      </c>
      <c r="E45" s="36">
        <v>1</v>
      </c>
      <c r="F45" s="34" t="s">
        <v>24</v>
      </c>
      <c r="G45" s="37">
        <v>250.2</v>
      </c>
      <c r="H45" s="37">
        <f t="shared" si="4"/>
        <v>250.2</v>
      </c>
      <c r="I45" s="109">
        <v>70.055999999999997</v>
      </c>
      <c r="J45" s="95">
        <f t="shared" si="3"/>
        <v>52.542000000000002</v>
      </c>
    </row>
    <row r="46" spans="1:15">
      <c r="A46" s="39">
        <v>94</v>
      </c>
      <c r="B46" s="40" t="s">
        <v>79</v>
      </c>
      <c r="C46" s="41" t="s">
        <v>89</v>
      </c>
      <c r="D46" s="39" t="s">
        <v>81</v>
      </c>
      <c r="E46" s="39">
        <v>1</v>
      </c>
      <c r="F46" s="40" t="s">
        <v>24</v>
      </c>
      <c r="G46" s="42">
        <v>280.8</v>
      </c>
      <c r="H46" s="42">
        <f t="shared" si="4"/>
        <v>280.8</v>
      </c>
      <c r="I46" s="110">
        <v>78.624000000000009</v>
      </c>
      <c r="J46" s="95">
        <f t="shared" si="3"/>
        <v>58.968000000000004</v>
      </c>
    </row>
    <row r="47" spans="1:15">
      <c r="A47" s="36">
        <v>95</v>
      </c>
      <c r="B47" s="34" t="s">
        <v>79</v>
      </c>
      <c r="C47" s="35" t="s">
        <v>90</v>
      </c>
      <c r="D47" s="36" t="s">
        <v>81</v>
      </c>
      <c r="E47" s="36">
        <v>1</v>
      </c>
      <c r="F47" s="34" t="s">
        <v>24</v>
      </c>
      <c r="G47" s="37">
        <v>311.39999999999998</v>
      </c>
      <c r="H47" s="37">
        <f t="shared" si="4"/>
        <v>311.39999999999998</v>
      </c>
      <c r="I47" s="109">
        <v>87.192000000000007</v>
      </c>
      <c r="J47" s="95">
        <f t="shared" si="3"/>
        <v>65.394000000000005</v>
      </c>
    </row>
    <row r="48" spans="1:15">
      <c r="A48" s="39">
        <v>96</v>
      </c>
      <c r="B48" s="40" t="s">
        <v>79</v>
      </c>
      <c r="C48" s="41" t="s">
        <v>91</v>
      </c>
      <c r="D48" s="39" t="s">
        <v>81</v>
      </c>
      <c r="E48" s="39">
        <v>1</v>
      </c>
      <c r="F48" s="40" t="s">
        <v>24</v>
      </c>
      <c r="G48" s="42">
        <v>342</v>
      </c>
      <c r="H48" s="42">
        <f t="shared" si="4"/>
        <v>342</v>
      </c>
      <c r="I48" s="110">
        <v>95.76</v>
      </c>
      <c r="J48" s="95">
        <f t="shared" si="3"/>
        <v>71.820000000000007</v>
      </c>
    </row>
    <row r="49" spans="1:15">
      <c r="A49" s="36">
        <v>97</v>
      </c>
      <c r="B49" s="34" t="s">
        <v>79</v>
      </c>
      <c r="C49" s="35" t="s">
        <v>92</v>
      </c>
      <c r="D49" s="36" t="s">
        <v>81</v>
      </c>
      <c r="E49" s="36">
        <v>2</v>
      </c>
      <c r="F49" s="34" t="s">
        <v>24</v>
      </c>
      <c r="G49" s="37">
        <v>372.6</v>
      </c>
      <c r="H49" s="37">
        <f t="shared" si="4"/>
        <v>745.2</v>
      </c>
      <c r="I49" s="109">
        <v>208.65600000000003</v>
      </c>
      <c r="J49" s="95">
        <f t="shared" si="3"/>
        <v>156.49200000000002</v>
      </c>
    </row>
    <row r="50" spans="1:15">
      <c r="A50" s="39">
        <v>98</v>
      </c>
      <c r="B50" s="40" t="s">
        <v>79</v>
      </c>
      <c r="C50" s="41" t="s">
        <v>93</v>
      </c>
      <c r="D50" s="39" t="s">
        <v>81</v>
      </c>
      <c r="E50" s="39">
        <v>1</v>
      </c>
      <c r="F50" s="40" t="s">
        <v>24</v>
      </c>
      <c r="G50" s="42">
        <v>403.2</v>
      </c>
      <c r="H50" s="42">
        <f t="shared" si="4"/>
        <v>403.2</v>
      </c>
      <c r="I50" s="110">
        <v>112.896</v>
      </c>
      <c r="J50" s="95">
        <f t="shared" si="3"/>
        <v>84.671999999999997</v>
      </c>
    </row>
    <row r="51" spans="1:15">
      <c r="A51" s="36">
        <v>99</v>
      </c>
      <c r="B51" s="34" t="s">
        <v>79</v>
      </c>
      <c r="C51" s="35" t="s">
        <v>94</v>
      </c>
      <c r="D51" s="36" t="s">
        <v>81</v>
      </c>
      <c r="E51" s="36">
        <v>1</v>
      </c>
      <c r="F51" s="34" t="s">
        <v>24</v>
      </c>
      <c r="G51" s="37">
        <v>433.8</v>
      </c>
      <c r="H51" s="37">
        <f t="shared" si="4"/>
        <v>433.8</v>
      </c>
      <c r="I51" s="109">
        <v>121.46400000000001</v>
      </c>
      <c r="J51" s="95">
        <f t="shared" si="3"/>
        <v>91.098000000000013</v>
      </c>
    </row>
    <row r="52" spans="1:15" ht="15.75" thickBot="1">
      <c r="A52" s="39">
        <v>100</v>
      </c>
      <c r="B52" s="40" t="s">
        <v>79</v>
      </c>
      <c r="C52" s="41" t="s">
        <v>95</v>
      </c>
      <c r="D52" s="39" t="s">
        <v>81</v>
      </c>
      <c r="E52" s="39">
        <v>1</v>
      </c>
      <c r="F52" s="40" t="s">
        <v>24</v>
      </c>
      <c r="G52" s="86">
        <v>464.4</v>
      </c>
      <c r="H52" s="86">
        <f t="shared" si="4"/>
        <v>464.4</v>
      </c>
      <c r="I52" s="111">
        <v>130.03200000000001</v>
      </c>
      <c r="J52" s="95">
        <f t="shared" si="3"/>
        <v>97.524000000000001</v>
      </c>
    </row>
    <row r="53" spans="1:15" s="25" customFormat="1" ht="15.75" thickBot="1">
      <c r="A53" s="84"/>
      <c r="B53" s="75"/>
      <c r="C53" s="85"/>
      <c r="D53" s="75"/>
      <c r="E53" s="75"/>
      <c r="F53" s="75"/>
      <c r="G53" s="83" t="s">
        <v>65</v>
      </c>
      <c r="H53" s="80">
        <f>SUM(H37:H52)</f>
        <v>7826.4</v>
      </c>
      <c r="I53" s="112">
        <v>2191.3920000000003</v>
      </c>
      <c r="J53" s="95">
        <f t="shared" si="3"/>
        <v>1643.5440000000003</v>
      </c>
    </row>
    <row r="54" spans="1:15" ht="15" customHeight="1">
      <c r="C54" s="38"/>
    </row>
    <row r="56" spans="1:15" ht="15" customHeight="1">
      <c r="B56" s="92" t="s">
        <v>96</v>
      </c>
      <c r="C56" s="92"/>
      <c r="D56" s="92"/>
      <c r="E56" s="92"/>
      <c r="F56" s="92"/>
      <c r="G56" s="92"/>
      <c r="H56" s="92"/>
      <c r="I56" s="4"/>
      <c r="J56" s="4"/>
      <c r="K56" s="4"/>
      <c r="L56" s="4"/>
      <c r="M56" s="4"/>
      <c r="N56" s="4"/>
      <c r="O56" s="4"/>
    </row>
    <row r="57" spans="1:15" ht="15" customHeight="1">
      <c r="B57" s="92"/>
      <c r="C57" s="92"/>
      <c r="D57" s="92"/>
      <c r="E57" s="92"/>
      <c r="F57" s="92"/>
      <c r="G57" s="92"/>
      <c r="H57" s="92"/>
      <c r="I57" s="4"/>
      <c r="J57" s="4"/>
      <c r="K57" s="4"/>
      <c r="L57" s="4"/>
      <c r="M57" s="4"/>
      <c r="N57" s="4"/>
      <c r="O57" s="4"/>
    </row>
    <row r="58" spans="1:15" ht="15" customHeight="1">
      <c r="B58" s="92"/>
      <c r="C58" s="92"/>
      <c r="D58" s="92"/>
      <c r="E58" s="92"/>
      <c r="F58" s="92"/>
      <c r="G58" s="92"/>
      <c r="H58" s="92"/>
      <c r="I58" s="4"/>
      <c r="J58" s="4"/>
      <c r="K58" s="4"/>
      <c r="L58" s="4"/>
      <c r="M58" s="4"/>
      <c r="N58" s="4"/>
      <c r="O58" s="4"/>
    </row>
    <row r="59" spans="1:15" ht="26.25">
      <c r="B59" s="91" t="s">
        <v>67</v>
      </c>
      <c r="C59" s="91"/>
      <c r="D59" s="91"/>
      <c r="E59" s="91"/>
      <c r="F59" s="91"/>
      <c r="G59" s="91"/>
      <c r="H59" s="91"/>
      <c r="I59" s="24"/>
      <c r="J59" s="24"/>
      <c r="K59" s="24"/>
      <c r="L59" s="24"/>
      <c r="M59" s="24"/>
      <c r="N59" s="24"/>
      <c r="O59" s="24"/>
    </row>
    <row r="60" spans="1:15" s="25" customFormat="1" ht="26.25">
      <c r="B60" s="26"/>
      <c r="C60" s="43" t="s">
        <v>1</v>
      </c>
      <c r="D60" s="26"/>
      <c r="E60" s="26"/>
      <c r="F60" s="26"/>
      <c r="G60" s="44"/>
      <c r="H60" s="1"/>
      <c r="I60" s="26"/>
      <c r="J60" s="26"/>
      <c r="K60" s="26"/>
      <c r="L60" s="26"/>
      <c r="M60" s="26"/>
      <c r="N60" s="26"/>
      <c r="O60" s="27"/>
    </row>
    <row r="61" spans="1:15" ht="15.75">
      <c r="B61" s="28"/>
      <c r="C61" s="29"/>
      <c r="D61" s="28"/>
      <c r="E61" s="28"/>
      <c r="F61" s="28"/>
      <c r="G61" s="29"/>
      <c r="H61" s="2"/>
      <c r="I61" s="28"/>
      <c r="J61" s="28"/>
      <c r="K61" s="28"/>
      <c r="L61" s="28"/>
      <c r="M61" s="28"/>
      <c r="N61" s="28"/>
      <c r="O61" s="30"/>
    </row>
    <row r="62" spans="1:15" ht="63.75">
      <c r="A62" s="31" t="s">
        <v>2</v>
      </c>
      <c r="B62" s="32" t="s">
        <v>3</v>
      </c>
      <c r="C62" s="32" t="s">
        <v>68</v>
      </c>
      <c r="D62" s="32" t="s">
        <v>69</v>
      </c>
      <c r="E62" s="32" t="s">
        <v>70</v>
      </c>
      <c r="F62" s="32" t="s">
        <v>71</v>
      </c>
      <c r="G62" s="32" t="s">
        <v>10</v>
      </c>
      <c r="H62" s="32" t="s">
        <v>11</v>
      </c>
      <c r="I62" s="32" t="s">
        <v>15</v>
      </c>
      <c r="J62" s="94" t="s">
        <v>154</v>
      </c>
    </row>
    <row r="63" spans="1:15">
      <c r="A63" s="33">
        <v>290</v>
      </c>
      <c r="B63" s="34" t="s">
        <v>97</v>
      </c>
      <c r="C63" s="35" t="s">
        <v>98</v>
      </c>
      <c r="D63" s="36" t="s">
        <v>81</v>
      </c>
      <c r="E63" s="36">
        <v>1</v>
      </c>
      <c r="F63" s="34" t="s">
        <v>24</v>
      </c>
      <c r="G63" s="37">
        <v>3.5</v>
      </c>
      <c r="H63" s="37">
        <f>+E63*G63</f>
        <v>3.5</v>
      </c>
      <c r="I63" s="109">
        <v>0.73500000000000032</v>
      </c>
      <c r="J63" s="95">
        <f t="shared" ref="J63:J68" si="5">I63*75%</f>
        <v>0.55125000000000024</v>
      </c>
    </row>
    <row r="64" spans="1:15">
      <c r="A64" s="45">
        <v>291</v>
      </c>
      <c r="B64" s="40" t="s">
        <v>97</v>
      </c>
      <c r="C64" s="41" t="s">
        <v>99</v>
      </c>
      <c r="D64" s="39" t="s">
        <v>81</v>
      </c>
      <c r="E64" s="39">
        <v>1</v>
      </c>
      <c r="F64" s="40" t="s">
        <v>24</v>
      </c>
      <c r="G64" s="42">
        <v>3.5</v>
      </c>
      <c r="H64" s="42">
        <f t="shared" ref="H64:H68" si="6">+E64*G64</f>
        <v>3.5</v>
      </c>
      <c r="I64" s="110">
        <v>0.73500000000000032</v>
      </c>
      <c r="J64" s="95">
        <f t="shared" si="5"/>
        <v>0.55125000000000024</v>
      </c>
    </row>
    <row r="65" spans="1:10">
      <c r="A65" s="33">
        <v>292</v>
      </c>
      <c r="B65" s="34" t="s">
        <v>97</v>
      </c>
      <c r="C65" s="35" t="s">
        <v>100</v>
      </c>
      <c r="D65" s="36" t="s">
        <v>81</v>
      </c>
      <c r="E65" s="36">
        <v>5</v>
      </c>
      <c r="F65" s="34" t="s">
        <v>24</v>
      </c>
      <c r="G65" s="37">
        <v>3.5</v>
      </c>
      <c r="H65" s="37">
        <f t="shared" si="6"/>
        <v>17.5</v>
      </c>
      <c r="I65" s="109">
        <v>3.6750000000000012</v>
      </c>
      <c r="J65" s="95">
        <f t="shared" si="5"/>
        <v>2.756250000000001</v>
      </c>
    </row>
    <row r="66" spans="1:10" ht="27" customHeight="1">
      <c r="A66" s="45">
        <v>293</v>
      </c>
      <c r="B66" s="40" t="s">
        <v>97</v>
      </c>
      <c r="C66" s="46" t="s">
        <v>101</v>
      </c>
      <c r="D66" s="40" t="s">
        <v>102</v>
      </c>
      <c r="E66" s="39">
        <v>1</v>
      </c>
      <c r="F66" s="40" t="s">
        <v>24</v>
      </c>
      <c r="G66" s="47">
        <v>50</v>
      </c>
      <c r="H66" s="47">
        <f t="shared" si="6"/>
        <v>50</v>
      </c>
      <c r="I66" s="113">
        <v>10.500000000000004</v>
      </c>
      <c r="J66" s="95">
        <f t="shared" si="5"/>
        <v>7.8750000000000027</v>
      </c>
    </row>
    <row r="67" spans="1:10">
      <c r="A67" s="33">
        <v>294</v>
      </c>
      <c r="B67" s="34" t="s">
        <v>97</v>
      </c>
      <c r="C67" s="35" t="s">
        <v>103</v>
      </c>
      <c r="D67" s="36" t="s">
        <v>81</v>
      </c>
      <c r="E67" s="36">
        <v>1</v>
      </c>
      <c r="F67" s="34" t="s">
        <v>104</v>
      </c>
      <c r="G67" s="37">
        <v>60</v>
      </c>
      <c r="H67" s="37">
        <f t="shared" si="6"/>
        <v>60</v>
      </c>
      <c r="I67" s="109">
        <v>12.600000000000005</v>
      </c>
      <c r="J67" s="95">
        <f t="shared" si="5"/>
        <v>9.4500000000000028</v>
      </c>
    </row>
    <row r="68" spans="1:10" ht="27.75" customHeight="1">
      <c r="A68" s="45">
        <v>295</v>
      </c>
      <c r="B68" s="40" t="s">
        <v>97</v>
      </c>
      <c r="C68" s="46" t="s">
        <v>105</v>
      </c>
      <c r="D68" s="40" t="s">
        <v>81</v>
      </c>
      <c r="E68" s="40">
        <v>1</v>
      </c>
      <c r="F68" s="40" t="s">
        <v>24</v>
      </c>
      <c r="G68" s="47">
        <v>25</v>
      </c>
      <c r="H68" s="47">
        <f t="shared" si="6"/>
        <v>25</v>
      </c>
      <c r="I68" s="113">
        <v>5.2500000000000018</v>
      </c>
      <c r="J68" s="95">
        <f t="shared" si="5"/>
        <v>3.9375000000000013</v>
      </c>
    </row>
    <row r="69" spans="1:10" ht="63.75">
      <c r="A69" s="31" t="s">
        <v>2</v>
      </c>
      <c r="B69" s="32" t="s">
        <v>3</v>
      </c>
      <c r="C69" s="32" t="s">
        <v>68</v>
      </c>
      <c r="D69" s="32" t="s">
        <v>69</v>
      </c>
      <c r="E69" s="32" t="s">
        <v>70</v>
      </c>
      <c r="F69" s="32" t="s">
        <v>71</v>
      </c>
      <c r="G69" s="32" t="s">
        <v>10</v>
      </c>
      <c r="H69" s="32" t="s">
        <v>11</v>
      </c>
      <c r="I69" s="32" t="s">
        <v>15</v>
      </c>
      <c r="J69" s="94" t="s">
        <v>154</v>
      </c>
    </row>
    <row r="70" spans="1:10">
      <c r="A70" s="33">
        <v>296</v>
      </c>
      <c r="B70" s="34" t="s">
        <v>97</v>
      </c>
      <c r="C70" s="35" t="s">
        <v>106</v>
      </c>
      <c r="D70" s="36" t="s">
        <v>81</v>
      </c>
      <c r="E70" s="36">
        <v>1</v>
      </c>
      <c r="F70" s="34" t="s">
        <v>24</v>
      </c>
      <c r="G70" s="37">
        <v>6.5</v>
      </c>
      <c r="H70" s="37">
        <f t="shared" ref="H70:H89" si="7">+E70*G70</f>
        <v>6.5</v>
      </c>
      <c r="I70" s="109">
        <v>1.3650000000000004</v>
      </c>
      <c r="J70" s="95">
        <f t="shared" ref="J70:J90" si="8">I70*75%</f>
        <v>1.0237500000000004</v>
      </c>
    </row>
    <row r="71" spans="1:10">
      <c r="A71" s="45">
        <v>297</v>
      </c>
      <c r="B71" s="40" t="s">
        <v>97</v>
      </c>
      <c r="C71" s="41" t="s">
        <v>107</v>
      </c>
      <c r="D71" s="39" t="s">
        <v>81</v>
      </c>
      <c r="E71" s="39">
        <v>3</v>
      </c>
      <c r="F71" s="40" t="s">
        <v>24</v>
      </c>
      <c r="G71" s="42">
        <v>3.5</v>
      </c>
      <c r="H71" s="42">
        <f t="shared" si="7"/>
        <v>10.5</v>
      </c>
      <c r="I71" s="110">
        <v>2.205000000000001</v>
      </c>
      <c r="J71" s="95">
        <f t="shared" si="8"/>
        <v>1.6537500000000007</v>
      </c>
    </row>
    <row r="72" spans="1:10">
      <c r="A72" s="33">
        <v>298</v>
      </c>
      <c r="B72" s="34" t="s">
        <v>97</v>
      </c>
      <c r="C72" s="35" t="s">
        <v>108</v>
      </c>
      <c r="D72" s="36" t="s">
        <v>81</v>
      </c>
      <c r="E72" s="36">
        <v>1</v>
      </c>
      <c r="F72" s="34" t="s">
        <v>24</v>
      </c>
      <c r="G72" s="37">
        <v>3.5</v>
      </c>
      <c r="H72" s="37">
        <f t="shared" si="7"/>
        <v>3.5</v>
      </c>
      <c r="I72" s="109">
        <v>0.73500000000000032</v>
      </c>
      <c r="J72" s="95">
        <f t="shared" si="8"/>
        <v>0.55125000000000024</v>
      </c>
    </row>
    <row r="73" spans="1:10">
      <c r="A73" s="45">
        <v>299</v>
      </c>
      <c r="B73" s="40" t="s">
        <v>97</v>
      </c>
      <c r="C73" s="41" t="s">
        <v>109</v>
      </c>
      <c r="D73" s="39" t="s">
        <v>81</v>
      </c>
      <c r="E73" s="39">
        <v>1</v>
      </c>
      <c r="F73" s="40" t="s">
        <v>24</v>
      </c>
      <c r="G73" s="42">
        <v>2</v>
      </c>
      <c r="H73" s="42">
        <f t="shared" si="7"/>
        <v>2</v>
      </c>
      <c r="I73" s="110">
        <v>0.42000000000000015</v>
      </c>
      <c r="J73" s="95">
        <f t="shared" si="8"/>
        <v>0.31500000000000011</v>
      </c>
    </row>
    <row r="74" spans="1:10">
      <c r="A74" s="33">
        <v>300</v>
      </c>
      <c r="B74" s="34" t="s">
        <v>97</v>
      </c>
      <c r="C74" s="35" t="s">
        <v>110</v>
      </c>
      <c r="D74" s="36" t="s">
        <v>81</v>
      </c>
      <c r="E74" s="36">
        <v>1</v>
      </c>
      <c r="F74" s="34" t="s">
        <v>24</v>
      </c>
      <c r="G74" s="37">
        <v>5.8</v>
      </c>
      <c r="H74" s="37">
        <f t="shared" si="7"/>
        <v>5.8</v>
      </c>
      <c r="I74" s="109">
        <v>1.2180000000000004</v>
      </c>
      <c r="J74" s="95">
        <f t="shared" si="8"/>
        <v>0.91350000000000031</v>
      </c>
    </row>
    <row r="75" spans="1:10">
      <c r="A75" s="45">
        <v>301</v>
      </c>
      <c r="B75" s="40" t="s">
        <v>97</v>
      </c>
      <c r="C75" s="41" t="s">
        <v>111</v>
      </c>
      <c r="D75" s="39" t="s">
        <v>81</v>
      </c>
      <c r="E75" s="39">
        <v>1</v>
      </c>
      <c r="F75" s="40" t="s">
        <v>24</v>
      </c>
      <c r="G75" s="42">
        <v>1.5</v>
      </c>
      <c r="H75" s="42">
        <f t="shared" si="7"/>
        <v>1.5</v>
      </c>
      <c r="I75" s="110">
        <v>0.31500000000000011</v>
      </c>
      <c r="J75" s="95">
        <f t="shared" si="8"/>
        <v>0.23625000000000007</v>
      </c>
    </row>
    <row r="76" spans="1:10">
      <c r="A76" s="33">
        <v>302</v>
      </c>
      <c r="B76" s="34" t="s">
        <v>97</v>
      </c>
      <c r="C76" s="35" t="s">
        <v>112</v>
      </c>
      <c r="D76" s="36" t="s">
        <v>81</v>
      </c>
      <c r="E76" s="36">
        <v>1</v>
      </c>
      <c r="F76" s="34" t="s">
        <v>24</v>
      </c>
      <c r="G76" s="37">
        <v>7.5</v>
      </c>
      <c r="H76" s="37">
        <f t="shared" si="7"/>
        <v>7.5</v>
      </c>
      <c r="I76" s="109">
        <v>1.5750000000000006</v>
      </c>
      <c r="J76" s="95">
        <f t="shared" si="8"/>
        <v>1.1812500000000004</v>
      </c>
    </row>
    <row r="77" spans="1:10">
      <c r="A77" s="45">
        <v>303</v>
      </c>
      <c r="B77" s="40" t="s">
        <v>97</v>
      </c>
      <c r="C77" s="41" t="s">
        <v>113</v>
      </c>
      <c r="D77" s="39" t="s">
        <v>81</v>
      </c>
      <c r="E77" s="39">
        <v>2</v>
      </c>
      <c r="F77" s="40" t="s">
        <v>24</v>
      </c>
      <c r="G77" s="42">
        <v>1.5</v>
      </c>
      <c r="H77" s="42">
        <f t="shared" si="7"/>
        <v>3</v>
      </c>
      <c r="I77" s="110">
        <v>0.63000000000000023</v>
      </c>
      <c r="J77" s="95">
        <f t="shared" si="8"/>
        <v>0.47250000000000014</v>
      </c>
    </row>
    <row r="78" spans="1:10">
      <c r="A78" s="33">
        <v>304</v>
      </c>
      <c r="B78" s="34" t="s">
        <v>97</v>
      </c>
      <c r="C78" s="35" t="s">
        <v>114</v>
      </c>
      <c r="D78" s="36" t="s">
        <v>81</v>
      </c>
      <c r="E78" s="36">
        <v>1</v>
      </c>
      <c r="F78" s="34" t="s">
        <v>24</v>
      </c>
      <c r="G78" s="37">
        <v>1.3</v>
      </c>
      <c r="H78" s="37">
        <f t="shared" si="7"/>
        <v>1.3</v>
      </c>
      <c r="I78" s="109">
        <v>0.27300000000000013</v>
      </c>
      <c r="J78" s="95">
        <f t="shared" si="8"/>
        <v>0.2047500000000001</v>
      </c>
    </row>
    <row r="79" spans="1:10">
      <c r="A79" s="45">
        <v>305</v>
      </c>
      <c r="B79" s="40" t="s">
        <v>97</v>
      </c>
      <c r="C79" s="41" t="s">
        <v>115</v>
      </c>
      <c r="D79" s="39" t="s">
        <v>81</v>
      </c>
      <c r="E79" s="39">
        <v>1</v>
      </c>
      <c r="F79" s="40" t="s">
        <v>24</v>
      </c>
      <c r="G79" s="42">
        <v>1.2</v>
      </c>
      <c r="H79" s="42">
        <f t="shared" si="7"/>
        <v>1.2</v>
      </c>
      <c r="I79" s="110">
        <v>0.25200000000000006</v>
      </c>
      <c r="J79" s="95">
        <f t="shared" si="8"/>
        <v>0.18900000000000006</v>
      </c>
    </row>
    <row r="80" spans="1:10">
      <c r="A80" s="33">
        <v>306</v>
      </c>
      <c r="B80" s="34" t="s">
        <v>97</v>
      </c>
      <c r="C80" s="35" t="s">
        <v>116</v>
      </c>
      <c r="D80" s="36" t="s">
        <v>81</v>
      </c>
      <c r="E80" s="36">
        <v>1</v>
      </c>
      <c r="F80" s="34" t="s">
        <v>24</v>
      </c>
      <c r="G80" s="37">
        <v>4</v>
      </c>
      <c r="H80" s="37">
        <f t="shared" si="7"/>
        <v>4</v>
      </c>
      <c r="I80" s="109">
        <v>0.8400000000000003</v>
      </c>
      <c r="J80" s="95">
        <f t="shared" si="8"/>
        <v>0.63000000000000023</v>
      </c>
    </row>
    <row r="81" spans="1:15">
      <c r="A81" s="45">
        <v>307</v>
      </c>
      <c r="B81" s="40" t="s">
        <v>97</v>
      </c>
      <c r="C81" s="41" t="s">
        <v>117</v>
      </c>
      <c r="D81" s="39" t="s">
        <v>81</v>
      </c>
      <c r="E81" s="39">
        <v>2</v>
      </c>
      <c r="F81" s="40" t="s">
        <v>24</v>
      </c>
      <c r="G81" s="42">
        <v>11</v>
      </c>
      <c r="H81" s="42">
        <f t="shared" si="7"/>
        <v>22</v>
      </c>
      <c r="I81" s="110">
        <v>4.6200000000000019</v>
      </c>
      <c r="J81" s="95">
        <f t="shared" si="8"/>
        <v>3.4650000000000016</v>
      </c>
    </row>
    <row r="82" spans="1:15">
      <c r="A82" s="33">
        <v>308</v>
      </c>
      <c r="B82" s="34" t="s">
        <v>97</v>
      </c>
      <c r="C82" s="35" t="s">
        <v>118</v>
      </c>
      <c r="D82" s="36" t="s">
        <v>81</v>
      </c>
      <c r="E82" s="36">
        <v>1</v>
      </c>
      <c r="F82" s="34" t="s">
        <v>24</v>
      </c>
      <c r="G82" s="37">
        <v>2.5</v>
      </c>
      <c r="H82" s="37">
        <f t="shared" si="7"/>
        <v>2.5</v>
      </c>
      <c r="I82" s="109">
        <v>0.52500000000000013</v>
      </c>
      <c r="J82" s="95">
        <f t="shared" si="8"/>
        <v>0.3937500000000001</v>
      </c>
    </row>
    <row r="83" spans="1:15">
      <c r="A83" s="45">
        <v>309</v>
      </c>
      <c r="B83" s="40" t="s">
        <v>97</v>
      </c>
      <c r="C83" s="41" t="s">
        <v>119</v>
      </c>
      <c r="D83" s="39" t="s">
        <v>81</v>
      </c>
      <c r="E83" s="39">
        <v>2</v>
      </c>
      <c r="F83" s="40" t="s">
        <v>24</v>
      </c>
      <c r="G83" s="42">
        <v>52</v>
      </c>
      <c r="H83" s="42">
        <f t="shared" si="7"/>
        <v>104</v>
      </c>
      <c r="I83" s="110">
        <v>21.840000000000007</v>
      </c>
      <c r="J83" s="95">
        <f t="shared" si="8"/>
        <v>16.380000000000006</v>
      </c>
    </row>
    <row r="84" spans="1:15">
      <c r="A84" s="33">
        <v>310</v>
      </c>
      <c r="B84" s="34" t="s">
        <v>97</v>
      </c>
      <c r="C84" s="35" t="s">
        <v>120</v>
      </c>
      <c r="D84" s="36" t="s">
        <v>81</v>
      </c>
      <c r="E84" s="36">
        <v>1</v>
      </c>
      <c r="F84" s="34" t="s">
        <v>24</v>
      </c>
      <c r="G84" s="37">
        <v>13.5</v>
      </c>
      <c r="H84" s="37">
        <f t="shared" si="7"/>
        <v>13.5</v>
      </c>
      <c r="I84" s="109">
        <v>2.8350000000000009</v>
      </c>
      <c r="J84" s="95">
        <f t="shared" si="8"/>
        <v>2.1262500000000006</v>
      </c>
    </row>
    <row r="85" spans="1:15">
      <c r="A85" s="45">
        <v>311</v>
      </c>
      <c r="B85" s="40" t="s">
        <v>97</v>
      </c>
      <c r="C85" s="41" t="s">
        <v>121</v>
      </c>
      <c r="D85" s="39" t="s">
        <v>81</v>
      </c>
      <c r="E85" s="39">
        <v>2</v>
      </c>
      <c r="F85" s="40" t="s">
        <v>24</v>
      </c>
      <c r="G85" s="42">
        <v>6.75</v>
      </c>
      <c r="H85" s="42">
        <f t="shared" si="7"/>
        <v>13.5</v>
      </c>
      <c r="I85" s="110">
        <v>2.8350000000000009</v>
      </c>
      <c r="J85" s="95">
        <f t="shared" si="8"/>
        <v>2.1262500000000006</v>
      </c>
    </row>
    <row r="86" spans="1:15">
      <c r="A86" s="33">
        <v>312</v>
      </c>
      <c r="B86" s="34" t="s">
        <v>97</v>
      </c>
      <c r="C86" s="35" t="s">
        <v>122</v>
      </c>
      <c r="D86" s="36" t="s">
        <v>81</v>
      </c>
      <c r="E86" s="36">
        <v>6</v>
      </c>
      <c r="F86" s="34" t="s">
        <v>24</v>
      </c>
      <c r="G86" s="37">
        <v>2.2999999999999998</v>
      </c>
      <c r="H86" s="37">
        <f t="shared" si="7"/>
        <v>13.799999999999999</v>
      </c>
      <c r="I86" s="109">
        <v>2.898000000000001</v>
      </c>
      <c r="J86" s="95">
        <f t="shared" si="8"/>
        <v>2.1735000000000007</v>
      </c>
    </row>
    <row r="87" spans="1:15">
      <c r="A87" s="45">
        <v>313</v>
      </c>
      <c r="B87" s="40" t="s">
        <v>97</v>
      </c>
      <c r="C87" s="41" t="s">
        <v>123</v>
      </c>
      <c r="D87" s="39" t="s">
        <v>81</v>
      </c>
      <c r="E87" s="39">
        <v>1</v>
      </c>
      <c r="F87" s="40" t="s">
        <v>24</v>
      </c>
      <c r="G87" s="42">
        <v>1.3</v>
      </c>
      <c r="H87" s="42">
        <f t="shared" si="7"/>
        <v>1.3</v>
      </c>
      <c r="I87" s="110">
        <v>0.27300000000000013</v>
      </c>
      <c r="J87" s="95">
        <f t="shared" si="8"/>
        <v>0.2047500000000001</v>
      </c>
    </row>
    <row r="88" spans="1:15">
      <c r="A88" s="33">
        <v>314</v>
      </c>
      <c r="B88" s="34" t="s">
        <v>97</v>
      </c>
      <c r="C88" s="35" t="s">
        <v>124</v>
      </c>
      <c r="D88" s="36" t="s">
        <v>81</v>
      </c>
      <c r="E88" s="36">
        <v>1</v>
      </c>
      <c r="F88" s="34" t="s">
        <v>104</v>
      </c>
      <c r="G88" s="37">
        <v>280</v>
      </c>
      <c r="H88" s="37">
        <f t="shared" si="7"/>
        <v>280</v>
      </c>
      <c r="I88" s="109">
        <v>58.800000000000018</v>
      </c>
      <c r="J88" s="95">
        <f t="shared" si="8"/>
        <v>44.100000000000016</v>
      </c>
    </row>
    <row r="89" spans="1:15" ht="15.75" thickBot="1">
      <c r="A89" s="45">
        <v>315</v>
      </c>
      <c r="B89" s="40" t="s">
        <v>97</v>
      </c>
      <c r="C89" s="41" t="s">
        <v>125</v>
      </c>
      <c r="D89" s="39" t="s">
        <v>81</v>
      </c>
      <c r="E89" s="39">
        <v>100</v>
      </c>
      <c r="F89" s="87" t="s">
        <v>24</v>
      </c>
      <c r="G89" s="86">
        <v>0.05</v>
      </c>
      <c r="H89" s="86">
        <f t="shared" si="7"/>
        <v>5</v>
      </c>
      <c r="I89" s="111">
        <v>1.0500000000000003</v>
      </c>
      <c r="J89" s="95">
        <f t="shared" si="8"/>
        <v>0.7875000000000002</v>
      </c>
    </row>
    <row r="90" spans="1:15" s="25" customFormat="1" ht="15.75" thickBot="1">
      <c r="A90" s="84"/>
      <c r="B90" s="85"/>
      <c r="C90" s="75"/>
      <c r="D90" s="75"/>
      <c r="E90" s="75"/>
      <c r="F90" s="79" t="s">
        <v>65</v>
      </c>
      <c r="G90" s="80"/>
      <c r="H90" s="80">
        <f>SUM(H63:H89)</f>
        <v>661.90000000000009</v>
      </c>
      <c r="I90" s="112">
        <v>138.99900000000005</v>
      </c>
      <c r="J90" s="95">
        <f t="shared" si="8"/>
        <v>104.24925000000005</v>
      </c>
    </row>
    <row r="91" spans="1:15">
      <c r="C91" s="38"/>
      <c r="G91" s="38"/>
    </row>
    <row r="92" spans="1:15" ht="15" customHeight="1">
      <c r="B92" s="92" t="s">
        <v>126</v>
      </c>
      <c r="C92" s="92"/>
      <c r="D92" s="92"/>
      <c r="E92" s="92"/>
      <c r="F92" s="92"/>
      <c r="G92" s="92"/>
      <c r="H92" s="92"/>
      <c r="I92" s="4"/>
      <c r="J92" s="4"/>
      <c r="K92" s="4"/>
      <c r="L92" s="4"/>
      <c r="M92" s="4"/>
      <c r="N92" s="4"/>
      <c r="O92" s="4"/>
    </row>
    <row r="93" spans="1:15" ht="15" customHeight="1">
      <c r="B93" s="92"/>
      <c r="C93" s="92"/>
      <c r="D93" s="92"/>
      <c r="E93" s="92"/>
      <c r="F93" s="92"/>
      <c r="G93" s="92"/>
      <c r="H93" s="92"/>
      <c r="I93" s="4"/>
      <c r="J93" s="4"/>
      <c r="K93" s="4"/>
      <c r="L93" s="4"/>
      <c r="M93" s="4"/>
      <c r="N93" s="4"/>
      <c r="O93" s="4"/>
    </row>
    <row r="94" spans="1:15" ht="15" customHeight="1">
      <c r="B94" s="92"/>
      <c r="C94" s="92"/>
      <c r="D94" s="92"/>
      <c r="E94" s="92"/>
      <c r="F94" s="92"/>
      <c r="G94" s="92"/>
      <c r="H94" s="92"/>
      <c r="I94" s="4"/>
      <c r="J94" s="4"/>
      <c r="K94" s="4"/>
      <c r="L94" s="4"/>
      <c r="M94" s="4"/>
      <c r="N94" s="4"/>
      <c r="O94" s="4"/>
    </row>
    <row r="95" spans="1:15" ht="26.25">
      <c r="B95" s="91" t="s">
        <v>67</v>
      </c>
      <c r="C95" s="91"/>
      <c r="D95" s="91"/>
      <c r="E95" s="91"/>
      <c r="F95" s="91"/>
      <c r="G95" s="91"/>
      <c r="H95" s="91"/>
      <c r="I95" s="24"/>
      <c r="J95" s="24"/>
      <c r="K95" s="24"/>
      <c r="L95" s="24"/>
      <c r="M95" s="24"/>
      <c r="N95" s="24"/>
      <c r="O95" s="24"/>
    </row>
    <row r="96" spans="1:15" s="25" customFormat="1" ht="26.25">
      <c r="B96" s="26"/>
      <c r="C96" s="43" t="s">
        <v>1</v>
      </c>
      <c r="D96" s="26"/>
      <c r="E96" s="26"/>
      <c r="F96" s="26"/>
      <c r="G96" s="44"/>
      <c r="H96" s="1"/>
      <c r="I96" s="26"/>
      <c r="J96" s="26"/>
      <c r="K96" s="26"/>
      <c r="L96" s="26"/>
      <c r="M96" s="26"/>
      <c r="N96" s="26"/>
      <c r="O96" s="27"/>
    </row>
    <row r="97" spans="1:15" ht="15.75">
      <c r="B97" s="28"/>
      <c r="C97" s="29"/>
      <c r="D97" s="28"/>
      <c r="E97" s="28"/>
      <c r="F97" s="28"/>
      <c r="G97" s="29"/>
      <c r="H97" s="2"/>
      <c r="I97" s="28"/>
      <c r="J97" s="28"/>
      <c r="K97" s="28"/>
      <c r="L97" s="28"/>
      <c r="M97" s="28"/>
      <c r="N97" s="28"/>
      <c r="O97" s="30"/>
    </row>
    <row r="98" spans="1:15" ht="63.75">
      <c r="A98" s="31" t="s">
        <v>2</v>
      </c>
      <c r="B98" s="32" t="s">
        <v>3</v>
      </c>
      <c r="C98" s="32" t="s">
        <v>68</v>
      </c>
      <c r="D98" s="32" t="s">
        <v>69</v>
      </c>
      <c r="E98" s="32" t="s">
        <v>70</v>
      </c>
      <c r="F98" s="32" t="s">
        <v>71</v>
      </c>
      <c r="G98" s="32" t="s">
        <v>10</v>
      </c>
      <c r="H98" s="32" t="s">
        <v>11</v>
      </c>
      <c r="I98" s="32" t="s">
        <v>15</v>
      </c>
      <c r="J98" s="94" t="s">
        <v>154</v>
      </c>
    </row>
    <row r="99" spans="1:15">
      <c r="A99" s="33">
        <v>316</v>
      </c>
      <c r="B99" s="36" t="s">
        <v>127</v>
      </c>
      <c r="C99" s="35" t="s">
        <v>128</v>
      </c>
      <c r="D99" s="36" t="s">
        <v>81</v>
      </c>
      <c r="E99" s="36">
        <v>1</v>
      </c>
      <c r="F99" s="34" t="s">
        <v>24</v>
      </c>
      <c r="G99" s="37">
        <v>12</v>
      </c>
      <c r="H99" s="37">
        <f>+E99*G99</f>
        <v>12</v>
      </c>
      <c r="I99" s="109">
        <v>2.5200000000000009</v>
      </c>
      <c r="J99" s="95">
        <f t="shared" ref="J99:J109" si="9">I99*75%</f>
        <v>1.8900000000000006</v>
      </c>
    </row>
    <row r="100" spans="1:15">
      <c r="A100" s="45">
        <v>317</v>
      </c>
      <c r="B100" s="39" t="s">
        <v>127</v>
      </c>
      <c r="C100" s="41" t="s">
        <v>129</v>
      </c>
      <c r="D100" s="39" t="s">
        <v>102</v>
      </c>
      <c r="E100" s="39">
        <v>1</v>
      </c>
      <c r="F100" s="40" t="s">
        <v>24</v>
      </c>
      <c r="G100" s="42">
        <v>35</v>
      </c>
      <c r="H100" s="42">
        <f t="shared" ref="H100:H109" si="10">+E100*G100</f>
        <v>35</v>
      </c>
      <c r="I100" s="110">
        <v>7.3500000000000023</v>
      </c>
      <c r="J100" s="95">
        <f t="shared" si="9"/>
        <v>5.512500000000002</v>
      </c>
    </row>
    <row r="101" spans="1:15">
      <c r="A101" s="33">
        <v>318</v>
      </c>
      <c r="B101" s="36" t="s">
        <v>127</v>
      </c>
      <c r="C101" s="35" t="s">
        <v>130</v>
      </c>
      <c r="D101" s="36" t="s">
        <v>81</v>
      </c>
      <c r="E101" s="36">
        <v>1</v>
      </c>
      <c r="F101" s="34" t="s">
        <v>24</v>
      </c>
      <c r="G101" s="37">
        <v>60</v>
      </c>
      <c r="H101" s="37">
        <f t="shared" si="10"/>
        <v>60</v>
      </c>
      <c r="I101" s="109">
        <v>12.600000000000005</v>
      </c>
      <c r="J101" s="95">
        <f t="shared" si="9"/>
        <v>9.4500000000000028</v>
      </c>
    </row>
    <row r="102" spans="1:15">
      <c r="A102" s="45">
        <v>319</v>
      </c>
      <c r="B102" s="39" t="s">
        <v>127</v>
      </c>
      <c r="C102" s="41" t="s">
        <v>131</v>
      </c>
      <c r="D102" s="39" t="s">
        <v>81</v>
      </c>
      <c r="E102" s="39">
        <v>1</v>
      </c>
      <c r="F102" s="40" t="s">
        <v>24</v>
      </c>
      <c r="G102" s="42">
        <v>25</v>
      </c>
      <c r="H102" s="42">
        <f t="shared" si="10"/>
        <v>25</v>
      </c>
      <c r="I102" s="110">
        <v>5.2500000000000018</v>
      </c>
      <c r="J102" s="95">
        <f t="shared" si="9"/>
        <v>3.9375000000000013</v>
      </c>
    </row>
    <row r="103" spans="1:15">
      <c r="A103" s="33">
        <v>320</v>
      </c>
      <c r="B103" s="36" t="s">
        <v>127</v>
      </c>
      <c r="C103" s="35" t="s">
        <v>132</v>
      </c>
      <c r="D103" s="36" t="s">
        <v>81</v>
      </c>
      <c r="E103" s="36">
        <v>1</v>
      </c>
      <c r="F103" s="34" t="s">
        <v>24</v>
      </c>
      <c r="G103" s="37">
        <v>25</v>
      </c>
      <c r="H103" s="37">
        <f t="shared" si="10"/>
        <v>25</v>
      </c>
      <c r="I103" s="109">
        <v>5.2500000000000018</v>
      </c>
      <c r="J103" s="95">
        <f t="shared" si="9"/>
        <v>3.9375000000000013</v>
      </c>
    </row>
    <row r="104" spans="1:15">
      <c r="A104" s="45">
        <v>321</v>
      </c>
      <c r="B104" s="39" t="s">
        <v>127</v>
      </c>
      <c r="C104" s="41" t="s">
        <v>106</v>
      </c>
      <c r="D104" s="39" t="s">
        <v>81</v>
      </c>
      <c r="E104" s="39">
        <v>2</v>
      </c>
      <c r="F104" s="40" t="s">
        <v>24</v>
      </c>
      <c r="G104" s="42">
        <v>6.5</v>
      </c>
      <c r="H104" s="42">
        <f t="shared" si="10"/>
        <v>13</v>
      </c>
      <c r="I104" s="110">
        <v>2.7300000000000009</v>
      </c>
      <c r="J104" s="95">
        <f t="shared" si="9"/>
        <v>2.0475000000000008</v>
      </c>
    </row>
    <row r="105" spans="1:15">
      <c r="A105" s="33">
        <v>322</v>
      </c>
      <c r="B105" s="36" t="s">
        <v>127</v>
      </c>
      <c r="C105" s="35" t="s">
        <v>133</v>
      </c>
      <c r="D105" s="36" t="s">
        <v>81</v>
      </c>
      <c r="E105" s="36">
        <v>1</v>
      </c>
      <c r="F105" s="34" t="s">
        <v>24</v>
      </c>
      <c r="G105" s="37">
        <v>3.5</v>
      </c>
      <c r="H105" s="37">
        <f t="shared" si="10"/>
        <v>3.5</v>
      </c>
      <c r="I105" s="109">
        <v>0.73500000000000032</v>
      </c>
      <c r="J105" s="95">
        <f t="shared" si="9"/>
        <v>0.55125000000000024</v>
      </c>
    </row>
    <row r="106" spans="1:15">
      <c r="A106" s="45">
        <v>323</v>
      </c>
      <c r="B106" s="39" t="s">
        <v>127</v>
      </c>
      <c r="C106" s="41" t="s">
        <v>134</v>
      </c>
      <c r="D106" s="39" t="s">
        <v>81</v>
      </c>
      <c r="E106" s="39">
        <v>1</v>
      </c>
      <c r="F106" s="40" t="s">
        <v>24</v>
      </c>
      <c r="G106" s="42">
        <v>3.5</v>
      </c>
      <c r="H106" s="42">
        <f t="shared" si="10"/>
        <v>3.5</v>
      </c>
      <c r="I106" s="110">
        <v>0.73500000000000032</v>
      </c>
      <c r="J106" s="95">
        <f t="shared" si="9"/>
        <v>0.55125000000000024</v>
      </c>
    </row>
    <row r="107" spans="1:15">
      <c r="A107" s="33">
        <v>324</v>
      </c>
      <c r="B107" s="36" t="s">
        <v>127</v>
      </c>
      <c r="C107" s="35" t="s">
        <v>135</v>
      </c>
      <c r="D107" s="36" t="s">
        <v>81</v>
      </c>
      <c r="E107" s="36">
        <v>1</v>
      </c>
      <c r="F107" s="34" t="s">
        <v>24</v>
      </c>
      <c r="G107" s="37">
        <v>2</v>
      </c>
      <c r="H107" s="37">
        <f t="shared" si="10"/>
        <v>2</v>
      </c>
      <c r="I107" s="109">
        <v>0.42000000000000015</v>
      </c>
      <c r="J107" s="95">
        <f t="shared" si="9"/>
        <v>0.31500000000000011</v>
      </c>
    </row>
    <row r="108" spans="1:15">
      <c r="A108" s="45">
        <v>325</v>
      </c>
      <c r="B108" s="39" t="s">
        <v>127</v>
      </c>
      <c r="C108" s="41" t="s">
        <v>110</v>
      </c>
      <c r="D108" s="39" t="s">
        <v>81</v>
      </c>
      <c r="E108" s="39">
        <v>1</v>
      </c>
      <c r="F108" s="40" t="s">
        <v>24</v>
      </c>
      <c r="G108" s="42">
        <v>5.8</v>
      </c>
      <c r="H108" s="42">
        <f t="shared" si="10"/>
        <v>5.8</v>
      </c>
      <c r="I108" s="110">
        <v>1.2180000000000004</v>
      </c>
      <c r="J108" s="95">
        <f t="shared" si="9"/>
        <v>0.91350000000000031</v>
      </c>
    </row>
    <row r="109" spans="1:15">
      <c r="A109" s="33">
        <v>326</v>
      </c>
      <c r="B109" s="36" t="s">
        <v>127</v>
      </c>
      <c r="C109" s="35" t="s">
        <v>136</v>
      </c>
      <c r="D109" s="36" t="s">
        <v>81</v>
      </c>
      <c r="E109" s="36">
        <v>1</v>
      </c>
      <c r="F109" s="34" t="s">
        <v>24</v>
      </c>
      <c r="G109" s="37">
        <v>5.8</v>
      </c>
      <c r="H109" s="37">
        <f t="shared" si="10"/>
        <v>5.8</v>
      </c>
      <c r="I109" s="109">
        <v>1.2180000000000004</v>
      </c>
      <c r="J109" s="95">
        <f t="shared" si="9"/>
        <v>0.91350000000000031</v>
      </c>
    </row>
    <row r="110" spans="1:15" ht="63.75">
      <c r="A110" s="31" t="s">
        <v>2</v>
      </c>
      <c r="B110" s="32" t="s">
        <v>3</v>
      </c>
      <c r="C110" s="32" t="s">
        <v>68</v>
      </c>
      <c r="D110" s="32" t="s">
        <v>69</v>
      </c>
      <c r="E110" s="32" t="s">
        <v>70</v>
      </c>
      <c r="F110" s="32" t="s">
        <v>71</v>
      </c>
      <c r="G110" s="32" t="s">
        <v>10</v>
      </c>
      <c r="H110" s="32" t="s">
        <v>11</v>
      </c>
      <c r="I110" s="32" t="s">
        <v>15</v>
      </c>
      <c r="J110" s="94" t="s">
        <v>154</v>
      </c>
    </row>
    <row r="111" spans="1:15">
      <c r="A111" s="45">
        <v>327</v>
      </c>
      <c r="B111" s="39" t="s">
        <v>127</v>
      </c>
      <c r="C111" s="41" t="s">
        <v>137</v>
      </c>
      <c r="D111" s="39" t="s">
        <v>81</v>
      </c>
      <c r="E111" s="39">
        <v>1</v>
      </c>
      <c r="F111" s="40" t="s">
        <v>24</v>
      </c>
      <c r="G111" s="42">
        <v>1.5</v>
      </c>
      <c r="H111" s="42">
        <f t="shared" ref="H111:H132" si="11">+E111*G111</f>
        <v>1.5</v>
      </c>
      <c r="I111" s="110">
        <v>0.31500000000000011</v>
      </c>
      <c r="J111" s="95">
        <f t="shared" ref="J111:J136" si="12">I111*75%</f>
        <v>0.23625000000000007</v>
      </c>
    </row>
    <row r="112" spans="1:15">
      <c r="A112" s="33">
        <v>328</v>
      </c>
      <c r="B112" s="36" t="s">
        <v>127</v>
      </c>
      <c r="C112" s="35" t="s">
        <v>138</v>
      </c>
      <c r="D112" s="36" t="s">
        <v>81</v>
      </c>
      <c r="E112" s="36">
        <v>1</v>
      </c>
      <c r="F112" s="34" t="s">
        <v>24</v>
      </c>
      <c r="G112" s="37">
        <v>1.5</v>
      </c>
      <c r="H112" s="37">
        <f t="shared" si="11"/>
        <v>1.5</v>
      </c>
      <c r="I112" s="109">
        <v>0.31500000000000011</v>
      </c>
      <c r="J112" s="95">
        <f t="shared" si="12"/>
        <v>0.23625000000000007</v>
      </c>
    </row>
    <row r="113" spans="1:10">
      <c r="A113" s="45">
        <v>329</v>
      </c>
      <c r="B113" s="39" t="s">
        <v>127</v>
      </c>
      <c r="C113" s="41" t="s">
        <v>139</v>
      </c>
      <c r="D113" s="39" t="s">
        <v>81</v>
      </c>
      <c r="E113" s="39">
        <v>1</v>
      </c>
      <c r="F113" s="40" t="s">
        <v>24</v>
      </c>
      <c r="G113" s="42">
        <v>5.5</v>
      </c>
      <c r="H113" s="42">
        <f t="shared" si="11"/>
        <v>5.5</v>
      </c>
      <c r="I113" s="110">
        <v>1.1550000000000005</v>
      </c>
      <c r="J113" s="95">
        <f t="shared" si="12"/>
        <v>0.86625000000000041</v>
      </c>
    </row>
    <row r="114" spans="1:10">
      <c r="A114" s="33">
        <v>330</v>
      </c>
      <c r="B114" s="36" t="s">
        <v>127</v>
      </c>
      <c r="C114" s="35" t="s">
        <v>140</v>
      </c>
      <c r="D114" s="36" t="s">
        <v>81</v>
      </c>
      <c r="E114" s="36">
        <v>1</v>
      </c>
      <c r="F114" s="34" t="s">
        <v>24</v>
      </c>
      <c r="G114" s="37">
        <v>8.3000000000000007</v>
      </c>
      <c r="H114" s="37">
        <f t="shared" si="11"/>
        <v>8.3000000000000007</v>
      </c>
      <c r="I114" s="109">
        <v>1.7430000000000008</v>
      </c>
      <c r="J114" s="95">
        <f t="shared" si="12"/>
        <v>1.3072500000000007</v>
      </c>
    </row>
    <row r="115" spans="1:10">
      <c r="A115" s="45">
        <v>331</v>
      </c>
      <c r="B115" s="39" t="s">
        <v>127</v>
      </c>
      <c r="C115" s="41" t="s">
        <v>141</v>
      </c>
      <c r="D115" s="39" t="s">
        <v>81</v>
      </c>
      <c r="E115" s="39">
        <v>1</v>
      </c>
      <c r="F115" s="40" t="s">
        <v>24</v>
      </c>
      <c r="G115" s="42">
        <v>11</v>
      </c>
      <c r="H115" s="42">
        <f t="shared" si="11"/>
        <v>11</v>
      </c>
      <c r="I115" s="110">
        <v>2.3100000000000009</v>
      </c>
      <c r="J115" s="95">
        <f t="shared" si="12"/>
        <v>1.7325000000000008</v>
      </c>
    </row>
    <row r="116" spans="1:10">
      <c r="A116" s="33">
        <v>332</v>
      </c>
      <c r="B116" s="36" t="s">
        <v>127</v>
      </c>
      <c r="C116" s="35" t="s">
        <v>142</v>
      </c>
      <c r="D116" s="36" t="s">
        <v>81</v>
      </c>
      <c r="E116" s="36">
        <v>1</v>
      </c>
      <c r="F116" s="34" t="s">
        <v>24</v>
      </c>
      <c r="G116" s="37">
        <v>11</v>
      </c>
      <c r="H116" s="37">
        <f t="shared" si="11"/>
        <v>11</v>
      </c>
      <c r="I116" s="109">
        <v>2.3100000000000009</v>
      </c>
      <c r="J116" s="95">
        <f t="shared" si="12"/>
        <v>1.7325000000000008</v>
      </c>
    </row>
    <row r="117" spans="1:10">
      <c r="A117" s="45">
        <v>333</v>
      </c>
      <c r="B117" s="39" t="s">
        <v>127</v>
      </c>
      <c r="C117" s="41" t="s">
        <v>143</v>
      </c>
      <c r="D117" s="39" t="s">
        <v>81</v>
      </c>
      <c r="E117" s="39">
        <v>1</v>
      </c>
      <c r="F117" s="40" t="s">
        <v>24</v>
      </c>
      <c r="G117" s="42">
        <v>1.5</v>
      </c>
      <c r="H117" s="42">
        <f t="shared" si="11"/>
        <v>1.5</v>
      </c>
      <c r="I117" s="110">
        <v>0.31500000000000011</v>
      </c>
      <c r="J117" s="95">
        <f t="shared" si="12"/>
        <v>0.23625000000000007</v>
      </c>
    </row>
    <row r="118" spans="1:10">
      <c r="A118" s="33">
        <v>334</v>
      </c>
      <c r="B118" s="36" t="s">
        <v>127</v>
      </c>
      <c r="C118" s="35" t="s">
        <v>115</v>
      </c>
      <c r="D118" s="36" t="s">
        <v>81</v>
      </c>
      <c r="E118" s="36">
        <v>1</v>
      </c>
      <c r="F118" s="34" t="s">
        <v>24</v>
      </c>
      <c r="G118" s="37">
        <v>1.2</v>
      </c>
      <c r="H118" s="37">
        <f t="shared" si="11"/>
        <v>1.2</v>
      </c>
      <c r="I118" s="109">
        <v>0.25200000000000006</v>
      </c>
      <c r="J118" s="95">
        <f t="shared" si="12"/>
        <v>0.18900000000000006</v>
      </c>
    </row>
    <row r="119" spans="1:10">
      <c r="A119" s="45">
        <v>335</v>
      </c>
      <c r="B119" s="39" t="s">
        <v>127</v>
      </c>
      <c r="C119" s="41" t="s">
        <v>144</v>
      </c>
      <c r="D119" s="39" t="s">
        <v>81</v>
      </c>
      <c r="E119" s="39">
        <v>1</v>
      </c>
      <c r="F119" s="40" t="s">
        <v>24</v>
      </c>
      <c r="G119" s="42">
        <v>4</v>
      </c>
      <c r="H119" s="42">
        <f t="shared" si="11"/>
        <v>4</v>
      </c>
      <c r="I119" s="110">
        <v>0.8400000000000003</v>
      </c>
      <c r="J119" s="95">
        <f t="shared" si="12"/>
        <v>0.63000000000000023</v>
      </c>
    </row>
    <row r="120" spans="1:10">
      <c r="A120" s="33">
        <v>336</v>
      </c>
      <c r="B120" s="36" t="s">
        <v>127</v>
      </c>
      <c r="C120" s="35" t="s">
        <v>145</v>
      </c>
      <c r="D120" s="36" t="s">
        <v>81</v>
      </c>
      <c r="E120" s="36">
        <v>1</v>
      </c>
      <c r="F120" s="34" t="s">
        <v>24</v>
      </c>
      <c r="G120" s="37">
        <v>4</v>
      </c>
      <c r="H120" s="37">
        <f t="shared" si="11"/>
        <v>4</v>
      </c>
      <c r="I120" s="109">
        <v>0.8400000000000003</v>
      </c>
      <c r="J120" s="95">
        <f t="shared" si="12"/>
        <v>0.63000000000000023</v>
      </c>
    </row>
    <row r="121" spans="1:10">
      <c r="A121" s="45">
        <v>337</v>
      </c>
      <c r="B121" s="39" t="s">
        <v>127</v>
      </c>
      <c r="C121" s="41" t="s">
        <v>146</v>
      </c>
      <c r="D121" s="39" t="s">
        <v>81</v>
      </c>
      <c r="E121" s="39">
        <v>1</v>
      </c>
      <c r="F121" s="40" t="s">
        <v>24</v>
      </c>
      <c r="G121" s="42">
        <v>1.3</v>
      </c>
      <c r="H121" s="42">
        <f t="shared" si="11"/>
        <v>1.3</v>
      </c>
      <c r="I121" s="110">
        <v>0.27300000000000013</v>
      </c>
      <c r="J121" s="95">
        <f t="shared" si="12"/>
        <v>0.2047500000000001</v>
      </c>
    </row>
    <row r="122" spans="1:10">
      <c r="A122" s="33">
        <v>338</v>
      </c>
      <c r="B122" s="36" t="s">
        <v>127</v>
      </c>
      <c r="C122" s="35" t="s">
        <v>147</v>
      </c>
      <c r="D122" s="36" t="s">
        <v>81</v>
      </c>
      <c r="E122" s="36">
        <v>1</v>
      </c>
      <c r="F122" s="34" t="s">
        <v>24</v>
      </c>
      <c r="G122" s="37">
        <v>5.5</v>
      </c>
      <c r="H122" s="37">
        <f t="shared" si="11"/>
        <v>5.5</v>
      </c>
      <c r="I122" s="109">
        <v>1.1550000000000005</v>
      </c>
      <c r="J122" s="95">
        <f t="shared" si="12"/>
        <v>0.86625000000000041</v>
      </c>
    </row>
    <row r="123" spans="1:10">
      <c r="A123" s="45">
        <v>339</v>
      </c>
      <c r="B123" s="39" t="s">
        <v>127</v>
      </c>
      <c r="C123" s="41" t="s">
        <v>148</v>
      </c>
      <c r="D123" s="39" t="s">
        <v>81</v>
      </c>
      <c r="E123" s="39">
        <v>1</v>
      </c>
      <c r="F123" s="40" t="s">
        <v>24</v>
      </c>
      <c r="G123" s="42">
        <v>11</v>
      </c>
      <c r="H123" s="42">
        <f t="shared" si="11"/>
        <v>11</v>
      </c>
      <c r="I123" s="110">
        <v>2.3100000000000009</v>
      </c>
      <c r="J123" s="95">
        <f t="shared" si="12"/>
        <v>1.7325000000000008</v>
      </c>
    </row>
    <row r="124" spans="1:10">
      <c r="A124" s="33">
        <v>340</v>
      </c>
      <c r="B124" s="36" t="s">
        <v>127</v>
      </c>
      <c r="C124" s="35" t="s">
        <v>149</v>
      </c>
      <c r="D124" s="36" t="s">
        <v>81</v>
      </c>
      <c r="E124" s="36">
        <v>1</v>
      </c>
      <c r="F124" s="34" t="s">
        <v>24</v>
      </c>
      <c r="G124" s="37">
        <v>2.5</v>
      </c>
      <c r="H124" s="37">
        <f t="shared" si="11"/>
        <v>2.5</v>
      </c>
      <c r="I124" s="109">
        <v>0.52500000000000013</v>
      </c>
      <c r="J124" s="95">
        <f t="shared" si="12"/>
        <v>0.3937500000000001</v>
      </c>
    </row>
    <row r="125" spans="1:10">
      <c r="A125" s="45">
        <v>341</v>
      </c>
      <c r="B125" s="39" t="s">
        <v>127</v>
      </c>
      <c r="C125" s="41" t="s">
        <v>118</v>
      </c>
      <c r="D125" s="39" t="s">
        <v>81</v>
      </c>
      <c r="E125" s="39">
        <v>1</v>
      </c>
      <c r="F125" s="40" t="s">
        <v>24</v>
      </c>
      <c r="G125" s="42">
        <v>2.5</v>
      </c>
      <c r="H125" s="42">
        <f t="shared" si="11"/>
        <v>2.5</v>
      </c>
      <c r="I125" s="110">
        <v>0.52500000000000013</v>
      </c>
      <c r="J125" s="95">
        <f t="shared" si="12"/>
        <v>0.3937500000000001</v>
      </c>
    </row>
    <row r="126" spans="1:10">
      <c r="A126" s="33">
        <v>342</v>
      </c>
      <c r="B126" s="36" t="s">
        <v>127</v>
      </c>
      <c r="C126" s="35" t="s">
        <v>150</v>
      </c>
      <c r="D126" s="36" t="s">
        <v>81</v>
      </c>
      <c r="E126" s="36">
        <v>2</v>
      </c>
      <c r="F126" s="34" t="s">
        <v>24</v>
      </c>
      <c r="G126" s="37">
        <v>52</v>
      </c>
      <c r="H126" s="37">
        <f t="shared" si="11"/>
        <v>104</v>
      </c>
      <c r="I126" s="109">
        <v>21.840000000000007</v>
      </c>
      <c r="J126" s="95">
        <f t="shared" si="12"/>
        <v>16.380000000000006</v>
      </c>
    </row>
    <row r="127" spans="1:10">
      <c r="A127" s="45">
        <v>343</v>
      </c>
      <c r="B127" s="39" t="s">
        <v>127</v>
      </c>
      <c r="C127" s="41" t="s">
        <v>151</v>
      </c>
      <c r="D127" s="39" t="s">
        <v>81</v>
      </c>
      <c r="E127" s="39">
        <v>6</v>
      </c>
      <c r="F127" s="40" t="s">
        <v>24</v>
      </c>
      <c r="G127" s="42">
        <v>0.5</v>
      </c>
      <c r="H127" s="42">
        <f t="shared" si="11"/>
        <v>3</v>
      </c>
      <c r="I127" s="110">
        <v>0.63000000000000023</v>
      </c>
      <c r="J127" s="95">
        <f t="shared" si="12"/>
        <v>0.47250000000000014</v>
      </c>
    </row>
    <row r="128" spans="1:10">
      <c r="A128" s="33">
        <v>344</v>
      </c>
      <c r="B128" s="36" t="s">
        <v>127</v>
      </c>
      <c r="C128" s="35" t="s">
        <v>152</v>
      </c>
      <c r="D128" s="36" t="s">
        <v>81</v>
      </c>
      <c r="E128" s="36">
        <v>1</v>
      </c>
      <c r="F128" s="34" t="s">
        <v>24</v>
      </c>
      <c r="G128" s="37">
        <v>13.5</v>
      </c>
      <c r="H128" s="37">
        <f t="shared" si="11"/>
        <v>13.5</v>
      </c>
      <c r="I128" s="109">
        <v>2.8350000000000009</v>
      </c>
      <c r="J128" s="95">
        <f t="shared" si="12"/>
        <v>2.1262500000000006</v>
      </c>
    </row>
    <row r="129" spans="1:11">
      <c r="A129" s="45">
        <v>345</v>
      </c>
      <c r="B129" s="39" t="s">
        <v>127</v>
      </c>
      <c r="C129" s="41" t="s">
        <v>121</v>
      </c>
      <c r="D129" s="39" t="s">
        <v>81</v>
      </c>
      <c r="E129" s="39">
        <v>2</v>
      </c>
      <c r="F129" s="40" t="s">
        <v>24</v>
      </c>
      <c r="G129" s="42">
        <v>6.75</v>
      </c>
      <c r="H129" s="42">
        <f t="shared" si="11"/>
        <v>13.5</v>
      </c>
      <c r="I129" s="110">
        <v>2.8350000000000009</v>
      </c>
      <c r="J129" s="95">
        <f t="shared" si="12"/>
        <v>2.1262500000000006</v>
      </c>
    </row>
    <row r="130" spans="1:11">
      <c r="A130" s="33">
        <v>346</v>
      </c>
      <c r="B130" s="36" t="s">
        <v>127</v>
      </c>
      <c r="C130" s="35" t="s">
        <v>122</v>
      </c>
      <c r="D130" s="36" t="s">
        <v>81</v>
      </c>
      <c r="E130" s="36">
        <v>5</v>
      </c>
      <c r="F130" s="34" t="s">
        <v>24</v>
      </c>
      <c r="G130" s="37">
        <v>2.2999999999999998</v>
      </c>
      <c r="H130" s="37">
        <f t="shared" si="11"/>
        <v>11.5</v>
      </c>
      <c r="I130" s="109">
        <v>2.4150000000000009</v>
      </c>
      <c r="J130" s="95">
        <f t="shared" si="12"/>
        <v>1.8112500000000007</v>
      </c>
    </row>
    <row r="131" spans="1:11">
      <c r="A131" s="45">
        <v>347</v>
      </c>
      <c r="B131" s="39" t="s">
        <v>127</v>
      </c>
      <c r="C131" s="41" t="s">
        <v>123</v>
      </c>
      <c r="D131" s="39" t="s">
        <v>81</v>
      </c>
      <c r="E131" s="39">
        <v>1</v>
      </c>
      <c r="F131" s="40" t="s">
        <v>24</v>
      </c>
      <c r="G131" s="42">
        <v>1.3</v>
      </c>
      <c r="H131" s="42">
        <f t="shared" si="11"/>
        <v>1.3</v>
      </c>
      <c r="I131" s="110">
        <v>0.27300000000000013</v>
      </c>
      <c r="J131" s="95">
        <f t="shared" si="12"/>
        <v>0.2047500000000001</v>
      </c>
    </row>
    <row r="132" spans="1:11" ht="15.75" thickBot="1">
      <c r="A132" s="33">
        <v>348</v>
      </c>
      <c r="B132" s="36" t="s">
        <v>127</v>
      </c>
      <c r="C132" s="35" t="s">
        <v>153</v>
      </c>
      <c r="D132" s="36" t="s">
        <v>81</v>
      </c>
      <c r="E132" s="36">
        <v>1</v>
      </c>
      <c r="F132" s="78" t="s">
        <v>24</v>
      </c>
      <c r="G132" s="77">
        <v>280</v>
      </c>
      <c r="H132" s="77">
        <f t="shared" si="11"/>
        <v>280</v>
      </c>
      <c r="I132" s="107">
        <v>58.800000000000018</v>
      </c>
      <c r="J132" s="95">
        <f t="shared" si="12"/>
        <v>44.100000000000016</v>
      </c>
    </row>
    <row r="133" spans="1:11" s="25" customFormat="1" ht="15.75" thickBot="1">
      <c r="A133" s="84"/>
      <c r="B133" s="85"/>
      <c r="C133" s="75"/>
      <c r="D133" s="75"/>
      <c r="E133" s="75"/>
      <c r="F133" s="83" t="s">
        <v>65</v>
      </c>
      <c r="G133" s="80"/>
      <c r="H133" s="80">
        <f>SUM(H99:H132)</f>
        <v>689.7</v>
      </c>
      <c r="I133" s="112">
        <v>144.83700000000007</v>
      </c>
      <c r="J133" s="95">
        <f t="shared" si="12"/>
        <v>108.62775000000005</v>
      </c>
    </row>
    <row r="134" spans="1:11">
      <c r="J134" s="99"/>
    </row>
    <row r="135" spans="1:11" ht="15.75" thickBot="1">
      <c r="J135" s="99"/>
    </row>
    <row r="136" spans="1:11" s="25" customFormat="1" ht="21.75" thickBot="1">
      <c r="A136" s="89"/>
      <c r="B136" s="90"/>
      <c r="C136" s="90" t="s">
        <v>1</v>
      </c>
      <c r="D136" s="90" t="s">
        <v>65</v>
      </c>
      <c r="E136" s="90"/>
      <c r="F136" s="90"/>
      <c r="G136" s="88"/>
      <c r="H136" s="88">
        <f>+H133+H90+H53+H28+J16</f>
        <v>36364</v>
      </c>
      <c r="I136" s="114">
        <f>+I133+I90+I53+L28+N16</f>
        <v>12614.638952380952</v>
      </c>
      <c r="J136" s="100">
        <f t="shared" si="12"/>
        <v>9460.979214285715</v>
      </c>
      <c r="K136" s="101"/>
    </row>
  </sheetData>
  <mergeCells count="9">
    <mergeCell ref="B59:H59"/>
    <mergeCell ref="B92:H94"/>
    <mergeCell ref="B95:H95"/>
    <mergeCell ref="B1:M3"/>
    <mergeCell ref="B20:K22"/>
    <mergeCell ref="B23:K23"/>
    <mergeCell ref="B30:I32"/>
    <mergeCell ref="B33:I33"/>
    <mergeCell ref="B56:H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G#7 DETALLE MAQUINARIA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2022-08-01T22:52:22Z</dcterms:created>
  <dcterms:modified xsi:type="dcterms:W3CDTF">2023-01-13T18:40:24Z</dcterms:modified>
</cp:coreProperties>
</file>