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90" yWindow="390" windowWidth="16200" windowHeight="9480"/>
  </bookViews>
  <sheets>
    <sheet name="G#8 DETALLE MAQUINARIA 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4" i="1"/>
  <c r="J152"/>
  <c r="O8"/>
  <c r="O9"/>
  <c r="O10"/>
  <c r="O11"/>
  <c r="O12"/>
  <c r="O13"/>
  <c r="O14"/>
  <c r="O15"/>
  <c r="O16"/>
  <c r="O17"/>
  <c r="O18"/>
  <c r="O19"/>
  <c r="O21"/>
  <c r="O7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6"/>
  <c r="J67"/>
  <c r="J68"/>
  <c r="J69"/>
  <c r="J70"/>
  <c r="J71"/>
  <c r="J72"/>
  <c r="J73"/>
  <c r="J74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4"/>
  <c r="J115"/>
  <c r="J116"/>
  <c r="J117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76" l="1"/>
  <c r="J66"/>
  <c r="M31"/>
  <c r="I154" l="1"/>
  <c r="H114"/>
  <c r="H115"/>
  <c r="H116"/>
  <c r="H117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66"/>
  <c r="H67"/>
  <c r="H104" s="1"/>
  <c r="H68"/>
  <c r="H69"/>
  <c r="H70"/>
  <c r="H71"/>
  <c r="H72"/>
  <c r="H73"/>
  <c r="H74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J7"/>
  <c r="J8"/>
  <c r="J9"/>
  <c r="J10"/>
  <c r="J11"/>
  <c r="J12"/>
  <c r="J13"/>
  <c r="J14"/>
  <c r="J15"/>
  <c r="J16"/>
  <c r="J17"/>
  <c r="J18"/>
  <c r="J19"/>
  <c r="J21" l="1"/>
  <c r="H56"/>
  <c r="H152"/>
  <c r="H154" l="1"/>
</calcChain>
</file>

<file path=xl/sharedStrings.xml><?xml version="1.0" encoding="utf-8"?>
<sst xmlns="http://schemas.openxmlformats.org/spreadsheetml/2006/main" count="569" uniqueCount="179">
  <si>
    <t>INVENTARIO FÍSICO* - MUEPRAMODUL
DEPARTAMENTO: MAQUINARIA</t>
  </si>
  <si>
    <t>TABLA DE VALORACION</t>
  </si>
  <si>
    <t>GRUPO # 8</t>
  </si>
  <si>
    <t>#</t>
  </si>
  <si>
    <t>CODIGO</t>
  </si>
  <si>
    <t>CANT.</t>
  </si>
  <si>
    <t>NOMBRE</t>
  </si>
  <si>
    <t>MARCA</t>
  </si>
  <si>
    <t xml:space="preserve">MODELO 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</si>
  <si>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</si>
  <si>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</si>
  <si>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</si>
  <si>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</si>
  <si>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</si>
  <si>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</si>
  <si>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</si>
  <si>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</si>
  <si>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</si>
  <si>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04-0121-13</t>
  </si>
  <si>
    <t>1</t>
  </si>
  <si>
    <t>PRENSA DE FUNDAS DE AIRE</t>
  </si>
  <si>
    <t xml:space="preserve"> -</t>
  </si>
  <si>
    <t>4 NIVELES</t>
  </si>
  <si>
    <t>1990</t>
  </si>
  <si>
    <t>REGULAR</t>
  </si>
  <si>
    <t>04-0122-12</t>
  </si>
  <si>
    <t>04-0030-32</t>
  </si>
  <si>
    <t xml:space="preserve">PRENSA PARA CAJONES </t>
  </si>
  <si>
    <t>BLUM</t>
  </si>
  <si>
    <t>2008</t>
  </si>
  <si>
    <t>04-0201-34</t>
  </si>
  <si>
    <t xml:space="preserve">PRENSA DE FUNDAS </t>
  </si>
  <si>
    <t>WH 2 S</t>
  </si>
  <si>
    <t>5 ton</t>
  </si>
  <si>
    <t>1978</t>
  </si>
  <si>
    <t>04-0111-1</t>
  </si>
  <si>
    <t xml:space="preserve">POSTFORMADORA </t>
  </si>
  <si>
    <t>BRANDT</t>
  </si>
  <si>
    <t>PF20/31</t>
  </si>
  <si>
    <t>6 KW</t>
  </si>
  <si>
    <t>1993</t>
  </si>
  <si>
    <t>04-0127-50</t>
  </si>
  <si>
    <t>PEGADORA DE FORMICA</t>
  </si>
  <si>
    <t>SLAUTTERBACK</t>
  </si>
  <si>
    <t>LS10</t>
  </si>
  <si>
    <t>1 HP</t>
  </si>
  <si>
    <t>1995</t>
  </si>
  <si>
    <t>04-0112-2</t>
  </si>
  <si>
    <t>PRENSA HIDRAULICA</t>
  </si>
  <si>
    <t>BÜRKLE</t>
  </si>
  <si>
    <t>U140</t>
  </si>
  <si>
    <t>300 X 130 mm</t>
  </si>
  <si>
    <t>006</t>
  </si>
  <si>
    <t>PRENSA NEUMATICA</t>
  </si>
  <si>
    <t>500 kg</t>
  </si>
  <si>
    <t>1982</t>
  </si>
  <si>
    <t>015</t>
  </si>
  <si>
    <t xml:space="preserve">PRENSA MANUAL /PRENSA VERTICAL DE FUNDA </t>
  </si>
  <si>
    <t>5 niveles</t>
  </si>
  <si>
    <t>04-0502-33</t>
  </si>
  <si>
    <t xml:space="preserve">PRENSA GAVETERO </t>
  </si>
  <si>
    <t>50 cm</t>
  </si>
  <si>
    <t>054</t>
  </si>
  <si>
    <t xml:space="preserve">LIJADORA DE BANDA ESTA BODEJA DE ABAJO PINTURA </t>
  </si>
  <si>
    <t>SAMCO</t>
  </si>
  <si>
    <t xml:space="preserve">LL2500T </t>
  </si>
  <si>
    <t>5,5 kW</t>
  </si>
  <si>
    <t>1985</t>
  </si>
  <si>
    <t>04-0189-51</t>
  </si>
  <si>
    <t xml:space="preserve">EQUIPO ENCOLADOR </t>
  </si>
  <si>
    <t>KOCH</t>
  </si>
  <si>
    <t>L60</t>
  </si>
  <si>
    <t>con boquilla</t>
  </si>
  <si>
    <t>1986</t>
  </si>
  <si>
    <t>04-0120-3</t>
  </si>
  <si>
    <t xml:space="preserve">PRENSA MECANICA </t>
  </si>
  <si>
    <t>HEINZ KLEIMANN</t>
  </si>
  <si>
    <t>2011</t>
  </si>
  <si>
    <t>TOTALES</t>
  </si>
  <si>
    <t>INVENTARIO FÍSICO* - MUEPRAMODUL CIA. LTDA.
DEPARTAMENTO: CAJA DE MAQUINARIA 014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</si>
  <si>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</si>
  <si>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</si>
  <si>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</si>
  <si>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</si>
  <si>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</si>
  <si>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</si>
  <si>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DC-002-2301</t>
  </si>
  <si>
    <t xml:space="preserve">DISCO DE SIERRA </t>
  </si>
  <si>
    <t>UND</t>
  </si>
  <si>
    <t>LLAVE 30</t>
  </si>
  <si>
    <t>INSINSORES</t>
  </si>
  <si>
    <t>HEXAGONAL</t>
  </si>
  <si>
    <t>CUBREMANOS</t>
  </si>
  <si>
    <t>MARTILLO DE GOMA</t>
  </si>
  <si>
    <t>PRENZAS</t>
  </si>
  <si>
    <t>DC-003-2302</t>
  </si>
  <si>
    <t xml:space="preserve">FRESA FIJADORA </t>
  </si>
  <si>
    <t>FRESA DE MOLDURA</t>
  </si>
  <si>
    <t>FRESA PARA HACER CANAL</t>
  </si>
  <si>
    <t>FRESA WINTER 4552</t>
  </si>
  <si>
    <t>FRESA TIPO U</t>
  </si>
  <si>
    <t xml:space="preserve">CAJAS DE CUCHILLOS PARA FRESAS </t>
  </si>
  <si>
    <t>CJA</t>
  </si>
  <si>
    <t>BALANZA</t>
  </si>
  <si>
    <t>CUCHILLAS PANDIADORAS</t>
  </si>
  <si>
    <t>MANGUERA DE 10 METROS</t>
  </si>
  <si>
    <t>INSISORES DE 3 MM</t>
  </si>
  <si>
    <t>INSISORES DE 6 MM</t>
  </si>
  <si>
    <t>MUEBLE CON HERRAMIENTAS DE MANTENIMIENTO  MÁQUINA 008</t>
  </si>
  <si>
    <t xml:space="preserve">INSINSOR DE 15 MM COLOR ROJO </t>
  </si>
  <si>
    <t>SIERRA DE 2MM</t>
  </si>
  <si>
    <t>NIVEL</t>
  </si>
  <si>
    <t>CEPILLO DE MANO</t>
  </si>
  <si>
    <t>INVENTARIO FÍSICO* - MUEPRAMODUL CIA. LTDA.
DEPARTAMENTO: CAJA DE HERRAMIENTAS 7</t>
  </si>
  <si>
    <t>CM0-19</t>
  </si>
  <si>
    <t>ALICATE</t>
  </si>
  <si>
    <t>BROCA DE 3/4</t>
  </si>
  <si>
    <t>BROCA DE 7/8</t>
  </si>
  <si>
    <t>BROCA NORMAL</t>
  </si>
  <si>
    <t>BROCA PARA CEMENTO</t>
  </si>
  <si>
    <t>BROCAS DE 35 MM</t>
  </si>
  <si>
    <t>CAJA DE VARIOS TORNILLOS</t>
  </si>
  <si>
    <t>CEPILLO DE MARTILLOS PEQUEÑO</t>
  </si>
  <si>
    <t>CEPILLO GRANDE</t>
  </si>
  <si>
    <t>V/REP.</t>
  </si>
  <si>
    <t>COFA NÚMERO 13*</t>
  </si>
  <si>
    <t>DESARMADOR DE ESTRELLA</t>
  </si>
  <si>
    <t>DESARMADOR DE PUÑO PLANO</t>
  </si>
  <si>
    <t xml:space="preserve">DESARMADOR PLANO </t>
  </si>
  <si>
    <t>DESARMADOR PUNTO</t>
  </si>
  <si>
    <t>DESARMADOR REG DE ESTRELLA</t>
  </si>
  <si>
    <t>ESCOBA FINA *</t>
  </si>
  <si>
    <t>ESCUADRA</t>
  </si>
  <si>
    <t>ESPÁTULA</t>
  </si>
  <si>
    <t>FIBRA DE AFILAR</t>
  </si>
  <si>
    <t>FORMÓN *</t>
  </si>
  <si>
    <t>HOJA DE CEPILLO</t>
  </si>
  <si>
    <t>JUEGO DE BROCAS CIRCULARES</t>
  </si>
  <si>
    <t>LÁMINA DE TOPE ADESIVO*</t>
  </si>
  <si>
    <t>LLAVE DE TALADRO</t>
  </si>
  <si>
    <t>LLAVE NÚMERO 10</t>
  </si>
  <si>
    <t>MARTILLO</t>
  </si>
  <si>
    <t>MASQUIN</t>
  </si>
  <si>
    <t>PINZA CORTANTE</t>
  </si>
  <si>
    <t>PISTOLA DE SILICÓN</t>
  </si>
  <si>
    <t>PRENSA</t>
  </si>
  <si>
    <t>PUNTA TIPO ESTRELLA *</t>
  </si>
  <si>
    <t>RACHA *</t>
  </si>
  <si>
    <t>SACO DE CIERRA</t>
  </si>
  <si>
    <t>SIERRA DE CALADORA</t>
  </si>
  <si>
    <t>SIERRAS DE CALADORA</t>
  </si>
  <si>
    <t>TALADRO DE WALT</t>
  </si>
  <si>
    <t>INVENTARIO FÍSICO* - MUEPRAMODUL CIA. LTDA.
DEPARTAMENTO: CAJA DE HERRAMIENTAS 8</t>
  </si>
  <si>
    <t>CM-020</t>
  </si>
  <si>
    <t>BROCA DE CEMENTO</t>
  </si>
  <si>
    <t>BROCA NORMAL DE HIERRO</t>
  </si>
  <si>
    <t xml:space="preserve">AVALUO </t>
  </si>
  <si>
    <t>CALADORA DE WALT</t>
  </si>
  <si>
    <t xml:space="preserve">CEPILLO PEQUEÑO </t>
  </si>
  <si>
    <t>COPA 7/16* DE RACHA</t>
  </si>
  <si>
    <t>DESARMADOR DE PUNTO</t>
  </si>
  <si>
    <t>DESARMADOR DE PUÑO ESTRELLA</t>
  </si>
  <si>
    <t>DESARMADOR PLANO</t>
  </si>
  <si>
    <t>ESCUADRA DIAGONAL</t>
  </si>
  <si>
    <t>EXTENSIÓN DE 5 METROS</t>
  </si>
  <si>
    <t>FLEXÓMETRO</t>
  </si>
  <si>
    <t>FORMOL</t>
  </si>
  <si>
    <t>FORMOL PEQUEÑO *</t>
  </si>
  <si>
    <t>LIMA</t>
  </si>
  <si>
    <t>LIMA TRIANGULAR</t>
  </si>
  <si>
    <t>LLAVE HEXAGONAL</t>
  </si>
  <si>
    <t>PLAYO</t>
  </si>
  <si>
    <t>PUNTA DE ESTRELLA</t>
  </si>
  <si>
    <t>PUNTA PLANA</t>
  </si>
  <si>
    <t>RACHA PEQUEÑA*</t>
  </si>
  <si>
    <t>SACABOCADOS MEDIA</t>
  </si>
  <si>
    <t>SACO DE TIERRA</t>
  </si>
  <si>
    <t>SIERRA PARA CALADORA</t>
  </si>
  <si>
    <t>NUEVO VALOR MINIMO DE REMATE CON DESCUENTO DEL 25%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</si>
</sst>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&quot;$&quot;#,##0.00"/>
    <numFmt numFmtId="166" formatCode="[$$-300A]\ 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9"/>
      <color rgb="FF000000"/>
      <name val="Tahoma"/>
      <family val="2"/>
    </font>
    <font>
      <sz val="8"/>
      <name val="Arial"/>
      <family val="2"/>
    </font>
    <font>
      <sz val="18"/>
      <name val="Tahoma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20"/>
      <name val="Calibri"/>
      <family val="2"/>
    </font>
    <font>
      <b/>
      <sz val="9"/>
      <color rgb="FF000000"/>
      <name val="Tahoma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name val="Calibri"/>
      <family val="2"/>
    </font>
    <font>
      <sz val="20"/>
      <name val="Calibri"/>
      <family val="2"/>
    </font>
    <font>
      <sz val="8"/>
      <name val="Calibri"/>
      <family val="2"/>
    </font>
    <font>
      <sz val="18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Tahoma"/>
      <family val="2"/>
    </font>
    <font>
      <b/>
      <sz val="12"/>
      <name val="Tahoma"/>
      <family val="2"/>
    </font>
    <font>
      <b/>
      <sz val="12"/>
      <color theme="1"/>
      <name val="Tahoma"/>
      <family val="2"/>
    </font>
    <font>
      <strike/>
      <sz val="9"/>
      <color rgb="FF000000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2"/>
      <name val="Tahoma"/>
      <family val="2"/>
    </font>
    <font>
      <b/>
      <sz val="11"/>
      <color theme="1"/>
      <name val="Tahoma"/>
      <family val="2"/>
    </font>
    <font>
      <strike/>
      <sz val="9"/>
      <name val="Tahoma"/>
      <family val="2"/>
    </font>
    <font>
      <b/>
      <strike/>
      <sz val="11"/>
      <name val="Tahoma"/>
      <family val="2"/>
    </font>
    <font>
      <b/>
      <strike/>
      <sz val="10"/>
      <name val="Arial"/>
      <family val="2"/>
    </font>
    <font>
      <strike/>
      <sz val="11"/>
      <color rgb="FF000000"/>
      <name val="Calibri"/>
      <family val="2"/>
    </font>
    <font>
      <b/>
      <strike/>
      <sz val="16"/>
      <name val="Calibri"/>
      <family val="2"/>
    </font>
    <font>
      <b/>
      <sz val="16"/>
      <color theme="1"/>
      <name val="Tahoma"/>
      <family val="2"/>
    </font>
    <font>
      <sz val="16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D9E1F2"/>
      </patternFill>
    </fill>
    <fill>
      <patternFill patternType="solid">
        <fgColor rgb="FFFFFFFF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D9E1F2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D9E1F2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  <fill>
      <patternFill patternType="solid">
        <fgColor rgb="FFFF0000"/>
        <bgColor rgb="FF00FF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4" fillId="0" borderId="0" xfId="1" applyFont="1"/>
    <xf numFmtId="0" fontId="3" fillId="0" borderId="5" xfId="0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/>
    <xf numFmtId="0" fontId="9" fillId="0" borderId="0" xfId="1" applyFont="1"/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/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65" fontId="13" fillId="2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1" fontId="13" fillId="3" borderId="0" xfId="2" applyNumberFormat="1" applyFont="1" applyFill="1" applyBorder="1" applyAlignment="1">
      <alignment horizontal="center" vertical="center"/>
    </xf>
    <xf numFmtId="164" fontId="6" fillId="3" borderId="0" xfId="2" applyFont="1" applyFill="1" applyBorder="1" applyAlignment="1">
      <alignment horizontal="center" vertical="center"/>
    </xf>
    <xf numFmtId="0" fontId="9" fillId="3" borderId="0" xfId="1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left" vertical="center"/>
    </xf>
    <xf numFmtId="0" fontId="14" fillId="3" borderId="0" xfId="1" applyFont="1" applyFill="1"/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165" fontId="13" fillId="0" borderId="0" xfId="1" applyNumberFormat="1" applyFont="1" applyAlignment="1">
      <alignment horizontal="center" vertical="center"/>
    </xf>
    <xf numFmtId="1" fontId="13" fillId="0" borderId="0" xfId="2" applyNumberFormat="1" applyFont="1" applyFill="1" applyBorder="1" applyAlignment="1">
      <alignment horizontal="center" vertical="center"/>
    </xf>
    <xf numFmtId="164" fontId="6" fillId="0" borderId="0" xfId="2" applyFont="1" applyFill="1" applyBorder="1" applyAlignment="1">
      <alignment horizontal="center" vertical="center"/>
    </xf>
    <xf numFmtId="0" fontId="15" fillId="0" borderId="0" xfId="1" applyFont="1"/>
    <xf numFmtId="0" fontId="16" fillId="0" borderId="0" xfId="1" applyFont="1" applyAlignment="1">
      <alignment horizontal="right"/>
    </xf>
    <xf numFmtId="0" fontId="15" fillId="0" borderId="0" xfId="1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 vertical="center"/>
    </xf>
    <xf numFmtId="0" fontId="6" fillId="6" borderId="5" xfId="1" applyFont="1" applyFill="1" applyBorder="1"/>
    <xf numFmtId="0" fontId="6" fillId="6" borderId="5" xfId="1" applyFont="1" applyFill="1" applyBorder="1" applyAlignment="1">
      <alignment horizontal="center"/>
    </xf>
    <xf numFmtId="165" fontId="6" fillId="6" borderId="5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/>
    <xf numFmtId="0" fontId="6" fillId="0" borderId="5" xfId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0" fontId="14" fillId="0" borderId="0" xfId="1" applyFont="1"/>
    <xf numFmtId="0" fontId="17" fillId="0" borderId="0" xfId="1" applyFont="1"/>
    <xf numFmtId="0" fontId="18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0" fontId="9" fillId="0" borderId="0" xfId="1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left" vertical="center"/>
    </xf>
    <xf numFmtId="165" fontId="6" fillId="5" borderId="5" xfId="1" applyNumberFormat="1" applyFont="1" applyFill="1" applyBorder="1" applyAlignment="1">
      <alignment horizontal="center" vertical="center"/>
    </xf>
    <xf numFmtId="1" fontId="6" fillId="5" borderId="5" xfId="2" applyNumberFormat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164" fontId="6" fillId="5" borderId="5" xfId="2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left" vertical="center"/>
    </xf>
    <xf numFmtId="165" fontId="6" fillId="7" borderId="5" xfId="1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left" vertical="center"/>
    </xf>
    <xf numFmtId="164" fontId="2" fillId="8" borderId="8" xfId="2" applyFont="1" applyFill="1" applyBorder="1" applyAlignment="1">
      <alignment horizontal="center" vertical="center"/>
    </xf>
    <xf numFmtId="0" fontId="14" fillId="8" borderId="0" xfId="1" applyFont="1" applyFill="1"/>
    <xf numFmtId="0" fontId="3" fillId="8" borderId="0" xfId="1" applyFont="1" applyFill="1" applyAlignment="1">
      <alignment horizontal="center" vertical="center"/>
    </xf>
    <xf numFmtId="0" fontId="3" fillId="8" borderId="0" xfId="1" applyFont="1" applyFill="1"/>
    <xf numFmtId="165" fontId="2" fillId="8" borderId="2" xfId="1" applyNumberFormat="1" applyFont="1" applyFill="1" applyBorder="1" applyAlignment="1">
      <alignment horizontal="center"/>
    </xf>
    <xf numFmtId="0" fontId="2" fillId="8" borderId="7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 vertical="center"/>
    </xf>
    <xf numFmtId="0" fontId="9" fillId="9" borderId="0" xfId="1" applyFont="1" applyFill="1"/>
    <xf numFmtId="0" fontId="9" fillId="9" borderId="0" xfId="1" applyFont="1" applyFill="1" applyAlignment="1">
      <alignment horizontal="center" vertical="center"/>
    </xf>
    <xf numFmtId="0" fontId="20" fillId="8" borderId="6" xfId="1" applyFont="1" applyFill="1" applyBorder="1"/>
    <xf numFmtId="0" fontId="20" fillId="8" borderId="7" xfId="1" applyFont="1" applyFill="1" applyBorder="1"/>
    <xf numFmtId="0" fontId="20" fillId="8" borderId="7" xfId="1" applyFont="1" applyFill="1" applyBorder="1" applyAlignment="1">
      <alignment horizontal="center" vertical="center"/>
    </xf>
    <xf numFmtId="0" fontId="8" fillId="8" borderId="7" xfId="1" applyFont="1" applyFill="1" applyBorder="1"/>
    <xf numFmtId="165" fontId="20" fillId="8" borderId="7" xfId="1" applyNumberFormat="1" applyFont="1" applyFill="1" applyBorder="1"/>
    <xf numFmtId="0" fontId="6" fillId="10" borderId="5" xfId="0" applyFont="1" applyFill="1" applyBorder="1" applyAlignment="1">
      <alignment horizontal="center"/>
    </xf>
    <xf numFmtId="0" fontId="6" fillId="10" borderId="5" xfId="1" applyFont="1" applyFill="1" applyBorder="1" applyAlignment="1">
      <alignment horizontal="center" vertical="center"/>
    </xf>
    <xf numFmtId="0" fontId="6" fillId="10" borderId="5" xfId="1" applyFont="1" applyFill="1" applyBorder="1"/>
    <xf numFmtId="0" fontId="6" fillId="10" borderId="5" xfId="1" applyFont="1" applyFill="1" applyBorder="1" applyAlignment="1">
      <alignment horizontal="center"/>
    </xf>
    <xf numFmtId="165" fontId="6" fillId="10" borderId="5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21" fillId="11" borderId="9" xfId="0" applyFont="1" applyFill="1" applyBorder="1" applyAlignment="1">
      <alignment horizontal="center" vertical="center" wrapText="1"/>
    </xf>
    <xf numFmtId="166" fontId="22" fillId="11" borderId="9" xfId="0" applyNumberFormat="1" applyFont="1" applyFill="1" applyBorder="1" applyAlignment="1">
      <alignment vertical="center" wrapText="1"/>
    </xf>
    <xf numFmtId="166" fontId="22" fillId="12" borderId="9" xfId="0" applyNumberFormat="1" applyFont="1" applyFill="1" applyBorder="1" applyAlignment="1">
      <alignment vertical="center" wrapText="1"/>
    </xf>
    <xf numFmtId="166" fontId="2" fillId="13" borderId="9" xfId="0" applyNumberFormat="1" applyFont="1" applyFill="1" applyBorder="1" applyAlignment="1">
      <alignment vertical="center" wrapText="1"/>
    </xf>
    <xf numFmtId="0" fontId="23" fillId="8" borderId="6" xfId="1" applyFont="1" applyFill="1" applyBorder="1" applyAlignment="1">
      <alignment horizontal="center" vertical="center"/>
    </xf>
    <xf numFmtId="165" fontId="23" fillId="8" borderId="7" xfId="1" applyNumberFormat="1" applyFont="1" applyFill="1" applyBorder="1" applyAlignment="1">
      <alignment horizontal="center" vertical="center"/>
    </xf>
    <xf numFmtId="1" fontId="23" fillId="8" borderId="7" xfId="2" applyNumberFormat="1" applyFont="1" applyFill="1" applyBorder="1" applyAlignment="1">
      <alignment horizontal="center" vertical="center"/>
    </xf>
    <xf numFmtId="0" fontId="23" fillId="8" borderId="7" xfId="1" applyFont="1" applyFill="1" applyBorder="1" applyAlignment="1">
      <alignment horizontal="center" vertical="center"/>
    </xf>
    <xf numFmtId="1" fontId="23" fillId="8" borderId="7" xfId="1" applyNumberFormat="1" applyFont="1" applyFill="1" applyBorder="1" applyAlignment="1">
      <alignment horizontal="center" vertical="center"/>
    </xf>
    <xf numFmtId="166" fontId="24" fillId="11" borderId="9" xfId="0" applyNumberFormat="1" applyFont="1" applyFill="1" applyBorder="1" applyAlignment="1">
      <alignment vertical="center" wrapText="1"/>
    </xf>
    <xf numFmtId="165" fontId="25" fillId="5" borderId="5" xfId="1" applyNumberFormat="1" applyFont="1" applyFill="1" applyBorder="1" applyAlignment="1">
      <alignment horizontal="center" vertical="center"/>
    </xf>
    <xf numFmtId="165" fontId="25" fillId="7" borderId="5" xfId="1" applyNumberFormat="1" applyFont="1" applyFill="1" applyBorder="1" applyAlignment="1">
      <alignment horizontal="center" vertical="center"/>
    </xf>
    <xf numFmtId="0" fontId="26" fillId="0" borderId="0" xfId="0" applyFont="1"/>
    <xf numFmtId="165" fontId="27" fillId="8" borderId="7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/>
    </xf>
    <xf numFmtId="166" fontId="28" fillId="11" borderId="9" xfId="0" applyNumberFormat="1" applyFont="1" applyFill="1" applyBorder="1" applyAlignment="1">
      <alignment vertical="center" wrapText="1"/>
    </xf>
    <xf numFmtId="165" fontId="25" fillId="6" borderId="5" xfId="1" applyNumberFormat="1" applyFont="1" applyFill="1" applyBorder="1" applyAlignment="1">
      <alignment horizontal="center" vertical="center"/>
    </xf>
    <xf numFmtId="165" fontId="25" fillId="0" borderId="5" xfId="1" applyNumberFormat="1" applyFont="1" applyBorder="1" applyAlignment="1">
      <alignment horizontal="center"/>
    </xf>
    <xf numFmtId="165" fontId="29" fillId="0" borderId="13" xfId="1" applyNumberFormat="1" applyFont="1" applyBorder="1" applyAlignment="1">
      <alignment horizontal="center"/>
    </xf>
    <xf numFmtId="165" fontId="30" fillId="8" borderId="4" xfId="1" applyNumberFormat="1" applyFont="1" applyFill="1" applyBorder="1" applyAlignment="1">
      <alignment horizontal="center"/>
    </xf>
    <xf numFmtId="0" fontId="31" fillId="4" borderId="5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/>
    </xf>
    <xf numFmtId="165" fontId="25" fillId="0" borderId="12" xfId="1" applyNumberFormat="1" applyFont="1" applyBorder="1" applyAlignment="1">
      <alignment horizontal="center"/>
    </xf>
    <xf numFmtId="166" fontId="22" fillId="11" borderId="14" xfId="0" applyNumberFormat="1" applyFont="1" applyFill="1" applyBorder="1" applyAlignment="1">
      <alignment vertical="center" wrapText="1"/>
    </xf>
    <xf numFmtId="165" fontId="25" fillId="10" borderId="5" xfId="1" applyNumberFormat="1" applyFont="1" applyFill="1" applyBorder="1" applyAlignment="1">
      <alignment horizontal="center" vertical="center"/>
    </xf>
    <xf numFmtId="165" fontId="25" fillId="0" borderId="13" xfId="1" applyNumberFormat="1" applyFont="1" applyBorder="1" applyAlignment="1">
      <alignment horizontal="center"/>
    </xf>
    <xf numFmtId="0" fontId="32" fillId="9" borderId="0" xfId="1" applyFont="1" applyFill="1"/>
    <xf numFmtId="165" fontId="33" fillId="8" borderId="8" xfId="1" applyNumberFormat="1" applyFont="1" applyFill="1" applyBorder="1"/>
    <xf numFmtId="166" fontId="34" fillId="11" borderId="9" xfId="0" applyNumberFormat="1" applyFont="1" applyFill="1" applyBorder="1" applyAlignment="1">
      <alignment vertical="center" wrapText="1"/>
    </xf>
    <xf numFmtId="165" fontId="35" fillId="8" borderId="7" xfId="1" applyNumberFormat="1" applyFont="1" applyFill="1" applyBorder="1"/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topLeftCell="E140" workbookViewId="0">
      <selection activeCell="J157" sqref="J157"/>
    </sheetView>
  </sheetViews>
  <sheetFormatPr baseColWidth="10" defaultRowHeight="15"/>
  <cols>
    <col min="1" max="1" width="4" style="10" bestFit="1" customWidth="1"/>
    <col min="2" max="2" width="11.42578125" style="10" bestFit="1"/>
    <col min="3" max="3" width="55" style="10" bestFit="1" customWidth="1"/>
    <col min="4" max="4" width="47" style="10" bestFit="1" customWidth="1"/>
    <col min="5" max="5" width="14.5703125" style="10" bestFit="1" customWidth="1"/>
    <col min="6" max="6" width="14.42578125" style="10" customWidth="1"/>
    <col min="7" max="7" width="18" style="10" customWidth="1"/>
    <col min="8" max="8" width="16.85546875" style="10" bestFit="1" customWidth="1"/>
    <col min="9" max="9" width="17.140625" style="10" bestFit="1" customWidth="1"/>
    <col min="10" max="10" width="22.28515625" style="10" bestFit="1" customWidth="1"/>
    <col min="11" max="11" width="11.7109375" style="10" customWidth="1"/>
    <col min="12" max="12" width="15.140625" style="10" customWidth="1"/>
    <col min="13" max="13" width="19.42578125" style="10" customWidth="1"/>
    <col min="14" max="14" width="14.140625" style="10" bestFit="1" customWidth="1"/>
    <col min="15" max="15" width="16.85546875" style="10" bestFit="1" customWidth="1"/>
    <col min="16" max="16" width="13.85546875" style="10" customWidth="1"/>
    <col min="17" max="17" width="11" style="10" customWidth="1"/>
    <col min="18" max="18" width="7.28515625" style="10" customWidth="1"/>
    <col min="19" max="19" width="3.42578125" style="10" customWidth="1"/>
    <col min="20" max="20" width="5.28515625" style="10" customWidth="1"/>
    <col min="21" max="21" width="11.42578125" style="10"/>
    <col min="22" max="22" width="8.5703125" style="10" customWidth="1"/>
    <col min="23" max="16384" width="11.42578125" style="10"/>
  </cols>
  <sheetData>
    <row r="1" spans="1:22" ht="15.95" customHeight="1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1"/>
      <c r="P1" s="11"/>
      <c r="Q1" s="11"/>
      <c r="R1" s="11"/>
      <c r="S1" s="11"/>
      <c r="T1" s="11"/>
      <c r="U1" s="11"/>
      <c r="V1" s="11"/>
    </row>
    <row r="2" spans="1:22" ht="1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1"/>
      <c r="P2" s="11"/>
      <c r="Q2" s="11"/>
      <c r="R2" s="11"/>
      <c r="S2" s="11"/>
      <c r="T2" s="11"/>
      <c r="U2" s="11"/>
      <c r="V2" s="11"/>
    </row>
    <row r="3" spans="1:22" ht="15" customHeight="1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11"/>
      <c r="P3" s="11"/>
      <c r="Q3" s="11"/>
      <c r="R3" s="11"/>
      <c r="S3" s="11"/>
      <c r="T3" s="11"/>
      <c r="U3" s="11"/>
      <c r="V3" s="11"/>
    </row>
    <row r="4" spans="1:22" ht="26.25"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13"/>
      <c r="P4" s="13"/>
      <c r="Q4" s="13"/>
      <c r="R4" s="13"/>
      <c r="S4" s="13"/>
      <c r="T4" s="13"/>
      <c r="U4" s="13"/>
      <c r="V4" s="13"/>
    </row>
    <row r="5" spans="1:22" s="21" customFormat="1" ht="30.75" customHeight="1" thickBot="1">
      <c r="A5" s="14"/>
      <c r="B5" s="14" t="s">
        <v>2</v>
      </c>
      <c r="C5" s="15"/>
      <c r="D5" s="15"/>
      <c r="E5" s="15"/>
      <c r="F5" s="16"/>
      <c r="G5" s="15"/>
      <c r="H5" s="15"/>
      <c r="I5" s="15"/>
      <c r="J5" s="15"/>
      <c r="K5" s="15"/>
      <c r="L5" s="17"/>
      <c r="M5" s="18"/>
      <c r="N5" s="18"/>
      <c r="O5" s="18"/>
      <c r="P5" s="19"/>
      <c r="Q5" s="18"/>
      <c r="R5" s="18"/>
      <c r="S5" s="18"/>
      <c r="T5" s="18"/>
      <c r="U5" s="17"/>
      <c r="V5" s="20"/>
    </row>
    <row r="6" spans="1:22" ht="64.5" thickBot="1">
      <c r="A6" s="22" t="s">
        <v>3</v>
      </c>
      <c r="B6" s="23" t="s">
        <v>4</v>
      </c>
      <c r="C6" s="23" t="s">
        <v>5</v>
      </c>
      <c r="D6" s="24" t="s">
        <v>6</v>
      </c>
      <c r="E6" s="23" t="s">
        <v>7</v>
      </c>
      <c r="F6" s="23" t="s">
        <v>8</v>
      </c>
      <c r="G6" s="23" t="s">
        <v>9</v>
      </c>
      <c r="H6" s="23" t="s">
        <v>10</v>
      </c>
      <c r="I6" s="23" t="s">
        <v>11</v>
      </c>
      <c r="J6" s="23" t="s">
        <v>12</v>
      </c>
      <c r="K6" s="23" t="s">
        <v>13</v>
      </c>
      <c r="L6" s="23" t="s">
        <v>14</v>
      </c>
      <c r="M6" s="23" t="s">
        <v>15</v>
      </c>
      <c r="N6" s="23" t="s">
        <v>16</v>
      </c>
      <c r="O6" s="91" t="s">
        <v>178</v>
      </c>
      <c r="P6" s="25" t="s">
        <v>17</v>
      </c>
    </row>
    <row r="7" spans="1:22" s="21" customFormat="1" ht="15" customHeight="1">
      <c r="A7" s="56">
        <v>2</v>
      </c>
      <c r="B7" s="57" t="s">
        <v>18</v>
      </c>
      <c r="C7" s="57" t="s">
        <v>19</v>
      </c>
      <c r="D7" s="58" t="s">
        <v>20</v>
      </c>
      <c r="E7" s="57" t="s">
        <v>21</v>
      </c>
      <c r="F7" s="57" t="s">
        <v>21</v>
      </c>
      <c r="G7" s="57" t="s">
        <v>22</v>
      </c>
      <c r="H7" s="57" t="s">
        <v>23</v>
      </c>
      <c r="I7" s="59">
        <v>3200</v>
      </c>
      <c r="J7" s="59">
        <f>+C7*I7</f>
        <v>3200</v>
      </c>
      <c r="K7" s="60">
        <v>31</v>
      </c>
      <c r="L7" s="61">
        <v>35</v>
      </c>
      <c r="M7" s="61">
        <v>4</v>
      </c>
      <c r="N7" s="101">
        <v>1154.285714285714</v>
      </c>
      <c r="O7" s="92">
        <f t="shared" ref="O7:O21" si="0">N7*75%</f>
        <v>865.71428571428555</v>
      </c>
      <c r="P7" s="62" t="s">
        <v>24</v>
      </c>
    </row>
    <row r="8" spans="1:22" s="21" customFormat="1" ht="15" customHeight="1">
      <c r="A8" s="63">
        <v>3</v>
      </c>
      <c r="B8" s="64" t="s">
        <v>25</v>
      </c>
      <c r="C8" s="64" t="s">
        <v>19</v>
      </c>
      <c r="D8" s="65" t="s">
        <v>20</v>
      </c>
      <c r="E8" s="64" t="s">
        <v>21</v>
      </c>
      <c r="F8" s="64" t="s">
        <v>21</v>
      </c>
      <c r="G8" s="64" t="s">
        <v>22</v>
      </c>
      <c r="H8" s="64" t="s">
        <v>23</v>
      </c>
      <c r="I8" s="66">
        <v>3200</v>
      </c>
      <c r="J8" s="66">
        <f t="shared" ref="J8:J19" si="1">+C8*I8</f>
        <v>3200</v>
      </c>
      <c r="K8" s="60">
        <v>31</v>
      </c>
      <c r="L8" s="61">
        <v>35</v>
      </c>
      <c r="M8" s="61">
        <v>4</v>
      </c>
      <c r="N8" s="102">
        <v>818.28571428571445</v>
      </c>
      <c r="O8" s="92">
        <f t="shared" si="0"/>
        <v>613.71428571428578</v>
      </c>
      <c r="P8" s="62" t="s">
        <v>24</v>
      </c>
    </row>
    <row r="9" spans="1:22" s="21" customFormat="1" ht="15" customHeight="1">
      <c r="A9" s="56">
        <v>14</v>
      </c>
      <c r="B9" s="57" t="s">
        <v>26</v>
      </c>
      <c r="C9" s="57" t="s">
        <v>19</v>
      </c>
      <c r="D9" s="58" t="s">
        <v>27</v>
      </c>
      <c r="E9" s="57" t="s">
        <v>28</v>
      </c>
      <c r="F9" s="57">
        <v>2008</v>
      </c>
      <c r="G9" s="57"/>
      <c r="H9" s="57" t="s">
        <v>29</v>
      </c>
      <c r="I9" s="59">
        <v>850</v>
      </c>
      <c r="J9" s="59">
        <f t="shared" si="1"/>
        <v>850</v>
      </c>
      <c r="K9" s="60">
        <v>13</v>
      </c>
      <c r="L9" s="26">
        <v>20</v>
      </c>
      <c r="M9" s="26">
        <v>5</v>
      </c>
      <c r="N9" s="101">
        <v>348.5</v>
      </c>
      <c r="O9" s="92">
        <f t="shared" si="0"/>
        <v>261.375</v>
      </c>
      <c r="P9" s="62" t="s">
        <v>24</v>
      </c>
    </row>
    <row r="10" spans="1:22" s="21" customFormat="1" ht="15" customHeight="1">
      <c r="A10" s="63">
        <v>21</v>
      </c>
      <c r="B10" s="64" t="s">
        <v>30</v>
      </c>
      <c r="C10" s="64" t="s">
        <v>19</v>
      </c>
      <c r="D10" s="65" t="s">
        <v>31</v>
      </c>
      <c r="E10" s="64" t="s">
        <v>21</v>
      </c>
      <c r="F10" s="64" t="s">
        <v>32</v>
      </c>
      <c r="G10" s="64" t="s">
        <v>33</v>
      </c>
      <c r="H10" s="64" t="s">
        <v>34</v>
      </c>
      <c r="I10" s="66">
        <v>1200</v>
      </c>
      <c r="J10" s="66">
        <f t="shared" si="1"/>
        <v>1200</v>
      </c>
      <c r="K10" s="60">
        <v>30</v>
      </c>
      <c r="L10" s="26">
        <v>35</v>
      </c>
      <c r="M10" s="26">
        <v>5</v>
      </c>
      <c r="N10" s="102">
        <v>392.5714285714285</v>
      </c>
      <c r="O10" s="92">
        <f t="shared" si="0"/>
        <v>294.42857142857139</v>
      </c>
      <c r="P10" s="62" t="s">
        <v>24</v>
      </c>
    </row>
    <row r="11" spans="1:22" s="21" customFormat="1" ht="15" customHeight="1">
      <c r="A11" s="63">
        <v>25</v>
      </c>
      <c r="B11" s="64" t="s">
        <v>35</v>
      </c>
      <c r="C11" s="64" t="s">
        <v>19</v>
      </c>
      <c r="D11" s="65" t="s">
        <v>36</v>
      </c>
      <c r="E11" s="64" t="s">
        <v>37</v>
      </c>
      <c r="F11" s="64" t="s">
        <v>38</v>
      </c>
      <c r="G11" s="64" t="s">
        <v>39</v>
      </c>
      <c r="H11" s="64" t="s">
        <v>40</v>
      </c>
      <c r="I11" s="66">
        <v>45000</v>
      </c>
      <c r="J11" s="66">
        <f t="shared" si="1"/>
        <v>45000</v>
      </c>
      <c r="K11" s="60">
        <v>15</v>
      </c>
      <c r="L11" s="26">
        <v>20</v>
      </c>
      <c r="M11" s="26">
        <v>5</v>
      </c>
      <c r="N11" s="102">
        <v>16650</v>
      </c>
      <c r="O11" s="92">
        <f t="shared" si="0"/>
        <v>12487.5</v>
      </c>
      <c r="P11" s="62" t="s">
        <v>24</v>
      </c>
    </row>
    <row r="12" spans="1:22" s="21" customFormat="1" ht="15" customHeight="1">
      <c r="A12" s="56">
        <v>26</v>
      </c>
      <c r="B12" s="57" t="s">
        <v>41</v>
      </c>
      <c r="C12" s="57" t="s">
        <v>19</v>
      </c>
      <c r="D12" s="58" t="s">
        <v>42</v>
      </c>
      <c r="E12" s="57" t="s">
        <v>43</v>
      </c>
      <c r="F12" s="57" t="s">
        <v>44</v>
      </c>
      <c r="G12" s="57" t="s">
        <v>45</v>
      </c>
      <c r="H12" s="57" t="s">
        <v>46</v>
      </c>
      <c r="I12" s="59">
        <v>850</v>
      </c>
      <c r="J12" s="59">
        <f t="shared" si="1"/>
        <v>850</v>
      </c>
      <c r="K12" s="60">
        <v>40</v>
      </c>
      <c r="L12" s="26">
        <v>45</v>
      </c>
      <c r="M12" s="26">
        <v>5</v>
      </c>
      <c r="N12" s="101">
        <v>267.27777777777777</v>
      </c>
      <c r="O12" s="92">
        <f t="shared" si="0"/>
        <v>200.45833333333331</v>
      </c>
      <c r="P12" s="62" t="s">
        <v>24</v>
      </c>
    </row>
    <row r="13" spans="1:22" s="21" customFormat="1" ht="15" customHeight="1">
      <c r="A13" s="56">
        <v>28</v>
      </c>
      <c r="B13" s="57" t="s">
        <v>47</v>
      </c>
      <c r="C13" s="57" t="s">
        <v>19</v>
      </c>
      <c r="D13" s="58" t="s">
        <v>48</v>
      </c>
      <c r="E13" s="57" t="s">
        <v>49</v>
      </c>
      <c r="F13" s="57" t="s">
        <v>50</v>
      </c>
      <c r="G13" s="57" t="s">
        <v>51</v>
      </c>
      <c r="H13" s="57" t="s">
        <v>23</v>
      </c>
      <c r="I13" s="59">
        <v>23000</v>
      </c>
      <c r="J13" s="59">
        <f t="shared" si="1"/>
        <v>23000</v>
      </c>
      <c r="K13" s="60">
        <v>31</v>
      </c>
      <c r="L13" s="26">
        <v>35</v>
      </c>
      <c r="M13" s="26">
        <v>5</v>
      </c>
      <c r="N13" s="101">
        <v>7261.4285714285716</v>
      </c>
      <c r="O13" s="92">
        <f t="shared" si="0"/>
        <v>5446.0714285714284</v>
      </c>
      <c r="P13" s="62" t="s">
        <v>24</v>
      </c>
    </row>
    <row r="14" spans="1:22" s="21" customFormat="1" ht="15" customHeight="1">
      <c r="A14" s="63">
        <v>43</v>
      </c>
      <c r="B14" s="64" t="s">
        <v>52</v>
      </c>
      <c r="C14" s="64" t="s">
        <v>19</v>
      </c>
      <c r="D14" s="65" t="s">
        <v>53</v>
      </c>
      <c r="E14" s="64" t="s">
        <v>21</v>
      </c>
      <c r="F14" s="64" t="s">
        <v>21</v>
      </c>
      <c r="G14" s="64" t="s">
        <v>54</v>
      </c>
      <c r="H14" s="64" t="s">
        <v>55</v>
      </c>
      <c r="I14" s="66">
        <v>1200</v>
      </c>
      <c r="J14" s="66">
        <f t="shared" si="1"/>
        <v>1200</v>
      </c>
      <c r="K14" s="60">
        <v>39</v>
      </c>
      <c r="L14" s="26">
        <v>45</v>
      </c>
      <c r="M14" s="26">
        <v>6</v>
      </c>
      <c r="N14" s="102">
        <v>388.00000000000006</v>
      </c>
      <c r="O14" s="92">
        <f t="shared" si="0"/>
        <v>291.00000000000006</v>
      </c>
      <c r="P14" s="62" t="s">
        <v>24</v>
      </c>
    </row>
    <row r="15" spans="1:22" s="21" customFormat="1" ht="15" customHeight="1">
      <c r="A15" s="56">
        <v>44</v>
      </c>
      <c r="B15" s="57" t="s">
        <v>56</v>
      </c>
      <c r="C15" s="57" t="s">
        <v>19</v>
      </c>
      <c r="D15" s="27" t="s">
        <v>57</v>
      </c>
      <c r="E15" s="57" t="s">
        <v>21</v>
      </c>
      <c r="F15" s="57"/>
      <c r="G15" s="57" t="s">
        <v>58</v>
      </c>
      <c r="H15" s="57" t="s">
        <v>23</v>
      </c>
      <c r="I15" s="59">
        <v>450</v>
      </c>
      <c r="J15" s="59">
        <f t="shared" si="1"/>
        <v>450</v>
      </c>
      <c r="K15" s="60">
        <v>31</v>
      </c>
      <c r="L15" s="26">
        <v>35</v>
      </c>
      <c r="M15" s="26">
        <v>4</v>
      </c>
      <c r="N15" s="101">
        <v>142.07142857142858</v>
      </c>
      <c r="O15" s="92">
        <f t="shared" si="0"/>
        <v>106.55357142857144</v>
      </c>
      <c r="P15" s="62" t="s">
        <v>24</v>
      </c>
    </row>
    <row r="16" spans="1:22" s="21" customFormat="1" ht="15" customHeight="1">
      <c r="A16" s="63">
        <v>47</v>
      </c>
      <c r="B16" s="64" t="s">
        <v>59</v>
      </c>
      <c r="C16" s="64" t="s">
        <v>19</v>
      </c>
      <c r="D16" s="65" t="s">
        <v>60</v>
      </c>
      <c r="E16" s="64" t="s">
        <v>28</v>
      </c>
      <c r="F16" s="64" t="s">
        <v>21</v>
      </c>
      <c r="G16" s="64" t="s">
        <v>61</v>
      </c>
      <c r="H16" s="64" t="s">
        <v>29</v>
      </c>
      <c r="I16" s="66">
        <v>1200</v>
      </c>
      <c r="J16" s="66">
        <f t="shared" si="1"/>
        <v>1200</v>
      </c>
      <c r="K16" s="60">
        <v>13</v>
      </c>
      <c r="L16" s="26">
        <v>20</v>
      </c>
      <c r="M16" s="26">
        <v>7</v>
      </c>
      <c r="N16" s="102">
        <v>492.00000000000006</v>
      </c>
      <c r="O16" s="92">
        <f t="shared" si="0"/>
        <v>369.00000000000006</v>
      </c>
      <c r="P16" s="62" t="s">
        <v>24</v>
      </c>
    </row>
    <row r="17" spans="1:16" s="21" customFormat="1" ht="15" customHeight="1">
      <c r="A17" s="63">
        <v>55</v>
      </c>
      <c r="B17" s="64" t="s">
        <v>62</v>
      </c>
      <c r="C17" s="64" t="s">
        <v>19</v>
      </c>
      <c r="D17" s="65" t="s">
        <v>63</v>
      </c>
      <c r="E17" s="64" t="s">
        <v>64</v>
      </c>
      <c r="F17" s="64" t="s">
        <v>65</v>
      </c>
      <c r="G17" s="64" t="s">
        <v>66</v>
      </c>
      <c r="H17" s="64" t="s">
        <v>67</v>
      </c>
      <c r="I17" s="66">
        <v>850</v>
      </c>
      <c r="J17" s="66">
        <f t="shared" si="1"/>
        <v>850</v>
      </c>
      <c r="K17" s="60">
        <v>36</v>
      </c>
      <c r="L17" s="26">
        <v>40</v>
      </c>
      <c r="M17" s="26">
        <v>10</v>
      </c>
      <c r="N17" s="102">
        <v>263.49999999999994</v>
      </c>
      <c r="O17" s="92">
        <f t="shared" si="0"/>
        <v>197.62499999999994</v>
      </c>
      <c r="P17" s="62" t="s">
        <v>24</v>
      </c>
    </row>
    <row r="18" spans="1:16" s="21" customFormat="1" ht="15" customHeight="1">
      <c r="A18" s="63">
        <v>29</v>
      </c>
      <c r="B18" s="64" t="s">
        <v>68</v>
      </c>
      <c r="C18" s="64" t="s">
        <v>19</v>
      </c>
      <c r="D18" s="65" t="s">
        <v>69</v>
      </c>
      <c r="E18" s="64" t="s">
        <v>70</v>
      </c>
      <c r="F18" s="64" t="s">
        <v>71</v>
      </c>
      <c r="G18" s="64" t="s">
        <v>72</v>
      </c>
      <c r="H18" s="64" t="s">
        <v>73</v>
      </c>
      <c r="I18" s="66">
        <v>2500</v>
      </c>
      <c r="J18" s="66">
        <f t="shared" si="1"/>
        <v>2500</v>
      </c>
      <c r="K18" s="60">
        <v>20</v>
      </c>
      <c r="L18" s="26">
        <v>25</v>
      </c>
      <c r="M18" s="26">
        <v>5</v>
      </c>
      <c r="N18" s="102">
        <v>875</v>
      </c>
      <c r="O18" s="92">
        <f t="shared" si="0"/>
        <v>656.25</v>
      </c>
      <c r="P18" s="62" t="s">
        <v>24</v>
      </c>
    </row>
    <row r="19" spans="1:16" s="21" customFormat="1" ht="15" customHeight="1">
      <c r="A19" s="56">
        <v>4</v>
      </c>
      <c r="B19" s="57" t="s">
        <v>74</v>
      </c>
      <c r="C19" s="57" t="s">
        <v>19</v>
      </c>
      <c r="D19" s="58" t="s">
        <v>75</v>
      </c>
      <c r="E19" s="57" t="s">
        <v>76</v>
      </c>
      <c r="F19" s="57" t="s">
        <v>21</v>
      </c>
      <c r="G19" s="57" t="s">
        <v>33</v>
      </c>
      <c r="H19" s="57" t="s">
        <v>77</v>
      </c>
      <c r="I19" s="59">
        <v>4500</v>
      </c>
      <c r="J19" s="59">
        <f t="shared" si="1"/>
        <v>4500</v>
      </c>
      <c r="K19" s="60">
        <v>10</v>
      </c>
      <c r="L19" s="26">
        <v>20</v>
      </c>
      <c r="M19" s="61">
        <v>10</v>
      </c>
      <c r="N19" s="101">
        <v>1844.9999999999995</v>
      </c>
      <c r="O19" s="92">
        <f t="shared" si="0"/>
        <v>1383.7499999999995</v>
      </c>
      <c r="P19" s="62" t="s">
        <v>24</v>
      </c>
    </row>
    <row r="20" spans="1:16" customFormat="1" ht="15" customHeight="1" thickBot="1">
      <c r="N20" s="103"/>
      <c r="O20" s="93"/>
    </row>
    <row r="21" spans="1:16" s="28" customFormat="1" ht="15" customHeight="1" thickBot="1">
      <c r="A21" s="67"/>
      <c r="B21" s="68"/>
      <c r="C21" s="68"/>
      <c r="D21" s="69"/>
      <c r="E21" s="68"/>
      <c r="F21" s="68"/>
      <c r="G21" s="68"/>
      <c r="H21" s="95" t="s">
        <v>78</v>
      </c>
      <c r="I21" s="96"/>
      <c r="J21" s="96">
        <f>SUM(J7:J19)</f>
        <v>88000</v>
      </c>
      <c r="K21" s="97"/>
      <c r="L21" s="98"/>
      <c r="M21" s="99"/>
      <c r="N21" s="104">
        <v>30897.920634920632</v>
      </c>
      <c r="O21" s="100">
        <f t="shared" si="0"/>
        <v>23173.440476190473</v>
      </c>
      <c r="P21" s="70"/>
    </row>
    <row r="22" spans="1:16" ht="15" customHeight="1">
      <c r="A22" s="29"/>
      <c r="B22" s="30"/>
      <c r="C22" s="30"/>
      <c r="D22" s="31"/>
      <c r="E22" s="30"/>
      <c r="F22" s="30"/>
      <c r="G22" s="30"/>
      <c r="H22" s="30"/>
      <c r="I22" s="32"/>
      <c r="J22" s="32"/>
      <c r="K22" s="33"/>
      <c r="L22" s="1"/>
      <c r="M22" s="2"/>
      <c r="N22" s="32"/>
      <c r="O22" s="34"/>
    </row>
    <row r="23" spans="1:16" ht="15" customHeight="1">
      <c r="A23" s="29"/>
      <c r="B23" s="30"/>
      <c r="C23" s="30"/>
      <c r="D23" s="31"/>
      <c r="E23" s="30"/>
      <c r="F23" s="30"/>
      <c r="G23" s="30"/>
      <c r="H23" s="30"/>
      <c r="I23" s="32"/>
      <c r="J23" s="32"/>
      <c r="K23" s="33"/>
      <c r="L23" s="1"/>
      <c r="M23" s="2"/>
      <c r="N23" s="32"/>
      <c r="O23" s="34"/>
    </row>
    <row r="24" spans="1:16" ht="15" customHeight="1">
      <c r="A24" s="89" t="s">
        <v>79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11"/>
      <c r="N24" s="11"/>
    </row>
    <row r="25" spans="1:16" ht="1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11"/>
      <c r="N25" s="11"/>
    </row>
    <row r="26" spans="1:16" ht="1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11"/>
      <c r="N26" s="11"/>
    </row>
    <row r="27" spans="1:16" ht="26.25">
      <c r="A27" s="90" t="s">
        <v>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13"/>
      <c r="N27" s="13"/>
    </row>
    <row r="28" spans="1:16" ht="26.25">
      <c r="B28" s="35"/>
      <c r="C28" s="14" t="s">
        <v>2</v>
      </c>
      <c r="D28" s="35"/>
      <c r="E28" s="35"/>
      <c r="F28" s="35"/>
      <c r="G28" s="35"/>
      <c r="H28" s="3"/>
      <c r="I28" s="35"/>
      <c r="J28" s="35"/>
      <c r="K28" s="35"/>
      <c r="L28" s="35"/>
      <c r="M28" s="35"/>
      <c r="N28" s="35"/>
      <c r="O28" s="36"/>
    </row>
    <row r="29" spans="1:16" ht="15.75">
      <c r="B29" s="35"/>
      <c r="C29" s="37"/>
      <c r="D29" s="35"/>
      <c r="E29" s="35"/>
      <c r="F29" s="35"/>
      <c r="G29" s="35"/>
      <c r="H29" s="3"/>
      <c r="I29" s="35"/>
      <c r="J29" s="35"/>
      <c r="K29" s="35"/>
      <c r="L29" s="35"/>
      <c r="M29" s="35"/>
      <c r="N29" s="35"/>
      <c r="O29" s="36"/>
    </row>
    <row r="30" spans="1:16" ht="51">
      <c r="A30" s="38" t="s">
        <v>3</v>
      </c>
      <c r="B30" s="39" t="s">
        <v>4</v>
      </c>
      <c r="C30" s="39" t="s">
        <v>80</v>
      </c>
      <c r="D30" s="39" t="s">
        <v>81</v>
      </c>
      <c r="E30" s="39" t="s">
        <v>82</v>
      </c>
      <c r="F30" s="39" t="s">
        <v>83</v>
      </c>
      <c r="G30" s="39" t="s">
        <v>11</v>
      </c>
      <c r="H30" s="39" t="s">
        <v>12</v>
      </c>
      <c r="I30" s="39" t="s">
        <v>84</v>
      </c>
      <c r="J30" s="39" t="s">
        <v>85</v>
      </c>
      <c r="K30" s="39" t="s">
        <v>15</v>
      </c>
      <c r="L30" s="39" t="s">
        <v>16</v>
      </c>
      <c r="M30" s="91" t="s">
        <v>178</v>
      </c>
    </row>
    <row r="31" spans="1:16">
      <c r="A31" s="40">
        <v>60</v>
      </c>
      <c r="B31" s="41" t="s">
        <v>86</v>
      </c>
      <c r="C31" s="42" t="s">
        <v>87</v>
      </c>
      <c r="D31" s="43" t="s">
        <v>88</v>
      </c>
      <c r="E31" s="43">
        <v>1</v>
      </c>
      <c r="F31" s="43" t="s">
        <v>24</v>
      </c>
      <c r="G31" s="44">
        <v>7.5</v>
      </c>
      <c r="H31" s="44">
        <f>+E31*G31</f>
        <v>7.5</v>
      </c>
      <c r="I31" s="41">
        <v>15</v>
      </c>
      <c r="J31" s="41">
        <v>20</v>
      </c>
      <c r="K31" s="41">
        <v>5</v>
      </c>
      <c r="L31" s="107">
        <v>2.6624999999999996</v>
      </c>
      <c r="M31" s="92">
        <f t="shared" ref="M31:M56" si="2">L31*75%</f>
        <v>1.9968749999999997</v>
      </c>
    </row>
    <row r="32" spans="1:16">
      <c r="A32" s="45">
        <v>61</v>
      </c>
      <c r="B32" s="46" t="s">
        <v>86</v>
      </c>
      <c r="C32" s="47" t="s">
        <v>89</v>
      </c>
      <c r="D32" s="48" t="s">
        <v>88</v>
      </c>
      <c r="E32" s="48">
        <v>1</v>
      </c>
      <c r="F32" s="48" t="s">
        <v>24</v>
      </c>
      <c r="G32" s="49">
        <v>1.2</v>
      </c>
      <c r="H32" s="49">
        <f t="shared" ref="H32:H54" si="3">+E32*G32</f>
        <v>1.2</v>
      </c>
      <c r="I32" s="48">
        <v>15</v>
      </c>
      <c r="J32" s="48">
        <v>20</v>
      </c>
      <c r="K32" s="48">
        <v>5</v>
      </c>
      <c r="L32" s="108">
        <v>0.42599999999999999</v>
      </c>
      <c r="M32" s="92">
        <f t="shared" si="2"/>
        <v>0.31950000000000001</v>
      </c>
    </row>
    <row r="33" spans="1:13">
      <c r="A33" s="40">
        <v>62</v>
      </c>
      <c r="B33" s="41" t="s">
        <v>86</v>
      </c>
      <c r="C33" s="42" t="s">
        <v>90</v>
      </c>
      <c r="D33" s="43" t="s">
        <v>88</v>
      </c>
      <c r="E33" s="43">
        <v>3</v>
      </c>
      <c r="F33" s="43" t="s">
        <v>24</v>
      </c>
      <c r="G33" s="44">
        <v>1.2</v>
      </c>
      <c r="H33" s="44">
        <f t="shared" si="3"/>
        <v>3.5999999999999996</v>
      </c>
      <c r="I33" s="41">
        <v>15</v>
      </c>
      <c r="J33" s="41">
        <v>20</v>
      </c>
      <c r="K33" s="41">
        <v>5</v>
      </c>
      <c r="L33" s="107">
        <v>1.2779999999999998</v>
      </c>
      <c r="M33" s="92">
        <f t="shared" si="2"/>
        <v>0.95849999999999991</v>
      </c>
    </row>
    <row r="34" spans="1:13">
      <c r="A34" s="45">
        <v>63</v>
      </c>
      <c r="B34" s="46" t="s">
        <v>86</v>
      </c>
      <c r="C34" s="47" t="s">
        <v>91</v>
      </c>
      <c r="D34" s="48" t="s">
        <v>88</v>
      </c>
      <c r="E34" s="48">
        <v>1</v>
      </c>
      <c r="F34" s="48" t="s">
        <v>24</v>
      </c>
      <c r="G34" s="49">
        <v>0.8</v>
      </c>
      <c r="H34" s="49">
        <f t="shared" si="3"/>
        <v>0.8</v>
      </c>
      <c r="I34" s="48">
        <v>15</v>
      </c>
      <c r="J34" s="48">
        <v>20</v>
      </c>
      <c r="K34" s="48">
        <v>5</v>
      </c>
      <c r="L34" s="108">
        <v>0.28399999999999997</v>
      </c>
      <c r="M34" s="92">
        <f t="shared" si="2"/>
        <v>0.21299999999999997</v>
      </c>
    </row>
    <row r="35" spans="1:13">
      <c r="A35" s="40">
        <v>64</v>
      </c>
      <c r="B35" s="41" t="s">
        <v>86</v>
      </c>
      <c r="C35" s="42" t="s">
        <v>92</v>
      </c>
      <c r="D35" s="43" t="s">
        <v>88</v>
      </c>
      <c r="E35" s="43">
        <v>1</v>
      </c>
      <c r="F35" s="43" t="s">
        <v>24</v>
      </c>
      <c r="G35" s="44">
        <v>2.6</v>
      </c>
      <c r="H35" s="44">
        <f t="shared" si="3"/>
        <v>2.6</v>
      </c>
      <c r="I35" s="41">
        <v>15</v>
      </c>
      <c r="J35" s="41">
        <v>20</v>
      </c>
      <c r="K35" s="41">
        <v>5</v>
      </c>
      <c r="L35" s="107">
        <v>0.92299999999999993</v>
      </c>
      <c r="M35" s="92">
        <f t="shared" si="2"/>
        <v>0.69224999999999992</v>
      </c>
    </row>
    <row r="36" spans="1:13">
      <c r="A36" s="45">
        <v>65</v>
      </c>
      <c r="B36" s="46" t="s">
        <v>86</v>
      </c>
      <c r="C36" s="47" t="s">
        <v>93</v>
      </c>
      <c r="D36" s="48" t="s">
        <v>88</v>
      </c>
      <c r="E36" s="48">
        <v>1</v>
      </c>
      <c r="F36" s="48" t="s">
        <v>24</v>
      </c>
      <c r="G36" s="49">
        <v>7.5</v>
      </c>
      <c r="H36" s="49">
        <f t="shared" si="3"/>
        <v>7.5</v>
      </c>
      <c r="I36" s="48">
        <v>15</v>
      </c>
      <c r="J36" s="48">
        <v>20</v>
      </c>
      <c r="K36" s="48">
        <v>5</v>
      </c>
      <c r="L36" s="108">
        <v>2.6624999999999996</v>
      </c>
      <c r="M36" s="92">
        <f t="shared" si="2"/>
        <v>1.9968749999999997</v>
      </c>
    </row>
    <row r="37" spans="1:13">
      <c r="A37" s="40">
        <v>66</v>
      </c>
      <c r="B37" s="41" t="s">
        <v>86</v>
      </c>
      <c r="C37" s="42" t="s">
        <v>94</v>
      </c>
      <c r="D37" s="43" t="s">
        <v>88</v>
      </c>
      <c r="E37" s="43">
        <v>2</v>
      </c>
      <c r="F37" s="43" t="s">
        <v>24</v>
      </c>
      <c r="G37" s="44">
        <v>45</v>
      </c>
      <c r="H37" s="44">
        <f t="shared" si="3"/>
        <v>90</v>
      </c>
      <c r="I37" s="41">
        <v>15</v>
      </c>
      <c r="J37" s="41">
        <v>20</v>
      </c>
      <c r="K37" s="41">
        <v>5</v>
      </c>
      <c r="L37" s="107">
        <v>31.95</v>
      </c>
      <c r="M37" s="92">
        <f t="shared" si="2"/>
        <v>23.962499999999999</v>
      </c>
    </row>
    <row r="38" spans="1:13">
      <c r="A38" s="45">
        <v>67</v>
      </c>
      <c r="B38" s="46" t="s">
        <v>95</v>
      </c>
      <c r="C38" s="47" t="s">
        <v>96</v>
      </c>
      <c r="D38" s="48" t="s">
        <v>88</v>
      </c>
      <c r="E38" s="48">
        <v>1</v>
      </c>
      <c r="F38" s="48" t="s">
        <v>24</v>
      </c>
      <c r="G38" s="49">
        <v>7.6</v>
      </c>
      <c r="H38" s="49">
        <f t="shared" si="3"/>
        <v>7.6</v>
      </c>
      <c r="I38" s="48">
        <v>15</v>
      </c>
      <c r="J38" s="48">
        <v>20</v>
      </c>
      <c r="K38" s="48">
        <v>5</v>
      </c>
      <c r="L38" s="108">
        <v>2.698</v>
      </c>
      <c r="M38" s="92">
        <f t="shared" si="2"/>
        <v>2.0234999999999999</v>
      </c>
    </row>
    <row r="39" spans="1:13">
      <c r="A39" s="40">
        <v>68</v>
      </c>
      <c r="B39" s="41" t="s">
        <v>95</v>
      </c>
      <c r="C39" s="42" t="s">
        <v>97</v>
      </c>
      <c r="D39" s="43" t="s">
        <v>88</v>
      </c>
      <c r="E39" s="43">
        <v>1</v>
      </c>
      <c r="F39" s="43" t="s">
        <v>24</v>
      </c>
      <c r="G39" s="44">
        <v>7.6</v>
      </c>
      <c r="H39" s="44">
        <f t="shared" si="3"/>
        <v>7.6</v>
      </c>
      <c r="I39" s="41">
        <v>15</v>
      </c>
      <c r="J39" s="41">
        <v>20</v>
      </c>
      <c r="K39" s="41">
        <v>5</v>
      </c>
      <c r="L39" s="107">
        <v>2.698</v>
      </c>
      <c r="M39" s="92">
        <f t="shared" si="2"/>
        <v>2.0234999999999999</v>
      </c>
    </row>
    <row r="40" spans="1:13">
      <c r="A40" s="45">
        <v>69</v>
      </c>
      <c r="B40" s="46" t="s">
        <v>95</v>
      </c>
      <c r="C40" s="47" t="s">
        <v>98</v>
      </c>
      <c r="D40" s="48" t="s">
        <v>88</v>
      </c>
      <c r="E40" s="48">
        <v>1</v>
      </c>
      <c r="F40" s="48" t="s">
        <v>24</v>
      </c>
      <c r="G40" s="49">
        <v>7.6</v>
      </c>
      <c r="H40" s="49">
        <f t="shared" si="3"/>
        <v>7.6</v>
      </c>
      <c r="I40" s="48">
        <v>15</v>
      </c>
      <c r="J40" s="48">
        <v>20</v>
      </c>
      <c r="K40" s="48">
        <v>5</v>
      </c>
      <c r="L40" s="108">
        <v>2.698</v>
      </c>
      <c r="M40" s="92">
        <f t="shared" si="2"/>
        <v>2.0234999999999999</v>
      </c>
    </row>
    <row r="41" spans="1:13">
      <c r="A41" s="40">
        <v>70</v>
      </c>
      <c r="B41" s="41" t="s">
        <v>95</v>
      </c>
      <c r="C41" s="42" t="s">
        <v>99</v>
      </c>
      <c r="D41" s="43" t="s">
        <v>88</v>
      </c>
      <c r="E41" s="43">
        <v>1</v>
      </c>
      <c r="F41" s="43" t="s">
        <v>24</v>
      </c>
      <c r="G41" s="44">
        <v>7.6</v>
      </c>
      <c r="H41" s="44">
        <f t="shared" si="3"/>
        <v>7.6</v>
      </c>
      <c r="I41" s="41">
        <v>15</v>
      </c>
      <c r="J41" s="41">
        <v>20</v>
      </c>
      <c r="K41" s="41">
        <v>5</v>
      </c>
      <c r="L41" s="107">
        <v>2.698</v>
      </c>
      <c r="M41" s="92">
        <f t="shared" si="2"/>
        <v>2.0234999999999999</v>
      </c>
    </row>
    <row r="42" spans="1:13">
      <c r="A42" s="45">
        <v>71</v>
      </c>
      <c r="B42" s="46" t="s">
        <v>95</v>
      </c>
      <c r="C42" s="47" t="s">
        <v>100</v>
      </c>
      <c r="D42" s="48" t="s">
        <v>88</v>
      </c>
      <c r="E42" s="48">
        <v>1</v>
      </c>
      <c r="F42" s="48" t="s">
        <v>24</v>
      </c>
      <c r="G42" s="49">
        <v>7.6</v>
      </c>
      <c r="H42" s="49">
        <f t="shared" si="3"/>
        <v>7.6</v>
      </c>
      <c r="I42" s="48">
        <v>15</v>
      </c>
      <c r="J42" s="48">
        <v>20</v>
      </c>
      <c r="K42" s="48">
        <v>5</v>
      </c>
      <c r="L42" s="108">
        <v>2.698</v>
      </c>
      <c r="M42" s="92">
        <f t="shared" si="2"/>
        <v>2.0234999999999999</v>
      </c>
    </row>
    <row r="43" spans="1:13">
      <c r="A43" s="40">
        <v>72</v>
      </c>
      <c r="B43" s="41" t="s">
        <v>95</v>
      </c>
      <c r="C43" s="42" t="s">
        <v>101</v>
      </c>
      <c r="D43" s="43" t="s">
        <v>102</v>
      </c>
      <c r="E43" s="43">
        <v>39</v>
      </c>
      <c r="F43" s="43" t="s">
        <v>24</v>
      </c>
      <c r="G43" s="44">
        <v>35</v>
      </c>
      <c r="H43" s="44">
        <f t="shared" si="3"/>
        <v>1365</v>
      </c>
      <c r="I43" s="41">
        <v>15</v>
      </c>
      <c r="J43" s="41">
        <v>20</v>
      </c>
      <c r="K43" s="41">
        <v>5</v>
      </c>
      <c r="L43" s="107">
        <v>484.57499999999999</v>
      </c>
      <c r="M43" s="92">
        <f t="shared" si="2"/>
        <v>363.43124999999998</v>
      </c>
    </row>
    <row r="44" spans="1:13">
      <c r="A44" s="45">
        <v>73</v>
      </c>
      <c r="B44" s="46" t="s">
        <v>95</v>
      </c>
      <c r="C44" s="47" t="s">
        <v>101</v>
      </c>
      <c r="D44" s="48" t="s">
        <v>102</v>
      </c>
      <c r="E44" s="48">
        <v>40</v>
      </c>
      <c r="F44" s="48" t="s">
        <v>24</v>
      </c>
      <c r="G44" s="49">
        <v>35</v>
      </c>
      <c r="H44" s="49">
        <f t="shared" si="3"/>
        <v>1400</v>
      </c>
      <c r="I44" s="48">
        <v>15</v>
      </c>
      <c r="J44" s="48">
        <v>20</v>
      </c>
      <c r="K44" s="48">
        <v>5</v>
      </c>
      <c r="L44" s="108">
        <v>497</v>
      </c>
      <c r="M44" s="92">
        <f t="shared" si="2"/>
        <v>372.75</v>
      </c>
    </row>
    <row r="45" spans="1:13">
      <c r="A45" s="40">
        <v>74</v>
      </c>
      <c r="B45" s="41" t="s">
        <v>95</v>
      </c>
      <c r="C45" s="42" t="s">
        <v>103</v>
      </c>
      <c r="D45" s="43" t="s">
        <v>88</v>
      </c>
      <c r="E45" s="43">
        <v>1</v>
      </c>
      <c r="F45" s="43" t="s">
        <v>24</v>
      </c>
      <c r="G45" s="44">
        <v>45</v>
      </c>
      <c r="H45" s="44">
        <f t="shared" si="3"/>
        <v>45</v>
      </c>
      <c r="I45" s="41">
        <v>15</v>
      </c>
      <c r="J45" s="41">
        <v>20</v>
      </c>
      <c r="K45" s="41">
        <v>5</v>
      </c>
      <c r="L45" s="107">
        <v>15.975</v>
      </c>
      <c r="M45" s="92">
        <f t="shared" si="2"/>
        <v>11.981249999999999</v>
      </c>
    </row>
    <row r="46" spans="1:13">
      <c r="A46" s="45">
        <v>75</v>
      </c>
      <c r="B46" s="46" t="s">
        <v>95</v>
      </c>
      <c r="C46" s="47" t="s">
        <v>104</v>
      </c>
      <c r="D46" s="48" t="s">
        <v>88</v>
      </c>
      <c r="E46" s="48">
        <v>9</v>
      </c>
      <c r="F46" s="48" t="s">
        <v>24</v>
      </c>
      <c r="G46" s="49">
        <v>11</v>
      </c>
      <c r="H46" s="49">
        <f t="shared" si="3"/>
        <v>99</v>
      </c>
      <c r="I46" s="48">
        <v>15</v>
      </c>
      <c r="J46" s="48">
        <v>20</v>
      </c>
      <c r="K46" s="48">
        <v>5</v>
      </c>
      <c r="L46" s="108">
        <v>35.144999999999996</v>
      </c>
      <c r="M46" s="92">
        <f t="shared" si="2"/>
        <v>26.358749999999997</v>
      </c>
    </row>
    <row r="47" spans="1:13">
      <c r="A47" s="40">
        <v>76</v>
      </c>
      <c r="B47" s="41" t="s">
        <v>95</v>
      </c>
      <c r="C47" s="42" t="s">
        <v>105</v>
      </c>
      <c r="D47" s="43" t="s">
        <v>88</v>
      </c>
      <c r="E47" s="43">
        <v>1</v>
      </c>
      <c r="F47" s="43" t="s">
        <v>24</v>
      </c>
      <c r="G47" s="44">
        <v>25</v>
      </c>
      <c r="H47" s="44">
        <f t="shared" si="3"/>
        <v>25</v>
      </c>
      <c r="I47" s="41">
        <v>15</v>
      </c>
      <c r="J47" s="41">
        <v>20</v>
      </c>
      <c r="K47" s="41">
        <v>5</v>
      </c>
      <c r="L47" s="107">
        <v>8.875</v>
      </c>
      <c r="M47" s="92">
        <f t="shared" si="2"/>
        <v>6.65625</v>
      </c>
    </row>
    <row r="48" spans="1:13">
      <c r="A48" s="45">
        <v>77</v>
      </c>
      <c r="B48" s="46" t="s">
        <v>95</v>
      </c>
      <c r="C48" s="47" t="s">
        <v>106</v>
      </c>
      <c r="D48" s="48" t="s">
        <v>88</v>
      </c>
      <c r="E48" s="48">
        <v>3</v>
      </c>
      <c r="F48" s="48" t="s">
        <v>24</v>
      </c>
      <c r="G48" s="49">
        <v>1.2</v>
      </c>
      <c r="H48" s="49">
        <f t="shared" si="3"/>
        <v>3.5999999999999996</v>
      </c>
      <c r="I48" s="48">
        <v>15</v>
      </c>
      <c r="J48" s="48">
        <v>20</v>
      </c>
      <c r="K48" s="48">
        <v>5</v>
      </c>
      <c r="L48" s="108">
        <v>1.2779999999999998</v>
      </c>
      <c r="M48" s="92">
        <f t="shared" si="2"/>
        <v>0.95849999999999991</v>
      </c>
    </row>
    <row r="49" spans="1:15">
      <c r="A49" s="40">
        <v>78</v>
      </c>
      <c r="B49" s="41" t="s">
        <v>95</v>
      </c>
      <c r="C49" s="42" t="s">
        <v>107</v>
      </c>
      <c r="D49" s="43" t="s">
        <v>88</v>
      </c>
      <c r="E49" s="43">
        <v>3</v>
      </c>
      <c r="F49" s="43" t="s">
        <v>24</v>
      </c>
      <c r="G49" s="44">
        <v>1.2</v>
      </c>
      <c r="H49" s="44">
        <f t="shared" si="3"/>
        <v>3.5999999999999996</v>
      </c>
      <c r="I49" s="41">
        <v>15</v>
      </c>
      <c r="J49" s="41">
        <v>20</v>
      </c>
      <c r="K49" s="41">
        <v>5</v>
      </c>
      <c r="L49" s="107">
        <v>1.2779999999999998</v>
      </c>
      <c r="M49" s="92">
        <f t="shared" si="2"/>
        <v>0.95849999999999991</v>
      </c>
    </row>
    <row r="50" spans="1:15">
      <c r="A50" s="45">
        <v>79</v>
      </c>
      <c r="B50" s="46" t="s">
        <v>95</v>
      </c>
      <c r="C50" s="47" t="s">
        <v>108</v>
      </c>
      <c r="D50" s="48" t="s">
        <v>88</v>
      </c>
      <c r="E50" s="48">
        <v>1</v>
      </c>
      <c r="F50" s="48" t="s">
        <v>24</v>
      </c>
      <c r="G50" s="49">
        <v>98</v>
      </c>
      <c r="H50" s="49">
        <f t="shared" si="3"/>
        <v>98</v>
      </c>
      <c r="I50" s="48">
        <v>15</v>
      </c>
      <c r="J50" s="48">
        <v>20</v>
      </c>
      <c r="K50" s="48">
        <v>5</v>
      </c>
      <c r="L50" s="108">
        <v>34.79</v>
      </c>
      <c r="M50" s="92">
        <f t="shared" si="2"/>
        <v>26.092500000000001</v>
      </c>
    </row>
    <row r="51" spans="1:15">
      <c r="A51" s="40">
        <v>80</v>
      </c>
      <c r="B51" s="41" t="s">
        <v>95</v>
      </c>
      <c r="C51" s="42" t="s">
        <v>109</v>
      </c>
      <c r="D51" s="43" t="s">
        <v>88</v>
      </c>
      <c r="E51" s="43">
        <v>1</v>
      </c>
      <c r="F51" s="43" t="s">
        <v>24</v>
      </c>
      <c r="G51" s="44">
        <v>1.6</v>
      </c>
      <c r="H51" s="44">
        <f t="shared" si="3"/>
        <v>1.6</v>
      </c>
      <c r="I51" s="41">
        <v>15</v>
      </c>
      <c r="J51" s="41">
        <v>20</v>
      </c>
      <c r="K51" s="41">
        <v>5</v>
      </c>
      <c r="L51" s="107">
        <v>0.56799999999999995</v>
      </c>
      <c r="M51" s="92">
        <f t="shared" si="2"/>
        <v>0.42599999999999993</v>
      </c>
    </row>
    <row r="52" spans="1:15">
      <c r="A52" s="45">
        <v>81</v>
      </c>
      <c r="B52" s="46" t="s">
        <v>95</v>
      </c>
      <c r="C52" s="47" t="s">
        <v>110</v>
      </c>
      <c r="D52" s="48" t="s">
        <v>88</v>
      </c>
      <c r="E52" s="48">
        <v>1</v>
      </c>
      <c r="F52" s="48" t="s">
        <v>24</v>
      </c>
      <c r="G52" s="49">
        <v>7.5</v>
      </c>
      <c r="H52" s="49">
        <f t="shared" si="3"/>
        <v>7.5</v>
      </c>
      <c r="I52" s="48">
        <v>15</v>
      </c>
      <c r="J52" s="48">
        <v>20</v>
      </c>
      <c r="K52" s="48">
        <v>5</v>
      </c>
      <c r="L52" s="108">
        <v>2.6624999999999996</v>
      </c>
      <c r="M52" s="92">
        <f t="shared" si="2"/>
        <v>1.9968749999999997</v>
      </c>
    </row>
    <row r="53" spans="1:15">
      <c r="A53" s="40">
        <v>82</v>
      </c>
      <c r="B53" s="41" t="s">
        <v>95</v>
      </c>
      <c r="C53" s="42" t="s">
        <v>111</v>
      </c>
      <c r="D53" s="43" t="s">
        <v>88</v>
      </c>
      <c r="E53" s="43">
        <v>1</v>
      </c>
      <c r="F53" s="43" t="s">
        <v>24</v>
      </c>
      <c r="G53" s="44">
        <v>12</v>
      </c>
      <c r="H53" s="44">
        <f t="shared" si="3"/>
        <v>12</v>
      </c>
      <c r="I53" s="41">
        <v>15</v>
      </c>
      <c r="J53" s="41">
        <v>20</v>
      </c>
      <c r="K53" s="41">
        <v>5</v>
      </c>
      <c r="L53" s="107">
        <v>4.26</v>
      </c>
      <c r="M53" s="92">
        <f t="shared" si="2"/>
        <v>3.1949999999999998</v>
      </c>
    </row>
    <row r="54" spans="1:15" s="50" customFormat="1">
      <c r="A54" s="4">
        <v>83</v>
      </c>
      <c r="B54" s="5" t="s">
        <v>95</v>
      </c>
      <c r="C54" s="6" t="s">
        <v>112</v>
      </c>
      <c r="D54" s="7" t="s">
        <v>88</v>
      </c>
      <c r="E54" s="7">
        <v>1</v>
      </c>
      <c r="F54" s="7" t="s">
        <v>24</v>
      </c>
      <c r="G54" s="105">
        <v>25</v>
      </c>
      <c r="H54" s="105">
        <f t="shared" si="3"/>
        <v>25</v>
      </c>
      <c r="I54" s="7">
        <v>15</v>
      </c>
      <c r="J54" s="7">
        <v>20</v>
      </c>
      <c r="K54" s="7">
        <v>5</v>
      </c>
      <c r="L54" s="109">
        <v>8.875</v>
      </c>
      <c r="M54" s="92">
        <f t="shared" si="2"/>
        <v>6.65625</v>
      </c>
    </row>
    <row r="55" spans="1:15" customFormat="1" ht="15.75" thickBot="1">
      <c r="L55" s="103"/>
    </row>
    <row r="56" spans="1:15" s="50" customFormat="1" ht="15.75" thickBot="1">
      <c r="A56" s="71"/>
      <c r="B56" s="72"/>
      <c r="C56" s="73"/>
      <c r="D56" s="73"/>
      <c r="E56" s="73"/>
      <c r="F56" s="76" t="s">
        <v>78</v>
      </c>
      <c r="G56" s="74"/>
      <c r="H56" s="74">
        <f>SUM(H31:H54)</f>
        <v>3236.4999999999995</v>
      </c>
      <c r="I56" s="75"/>
      <c r="J56" s="75"/>
      <c r="K56" s="75"/>
      <c r="L56" s="110">
        <v>1148.9574999999998</v>
      </c>
      <c r="M56" s="106">
        <f t="shared" si="2"/>
        <v>861.71812499999987</v>
      </c>
    </row>
    <row r="57" spans="1:15" ht="15.75">
      <c r="B57" s="35"/>
      <c r="C57" s="37"/>
      <c r="D57" s="35"/>
      <c r="E57" s="35"/>
      <c r="F57" s="35"/>
      <c r="G57" s="8"/>
      <c r="H57" s="35"/>
      <c r="I57" s="35"/>
      <c r="J57" s="35"/>
      <c r="K57" s="35"/>
      <c r="L57" s="35"/>
      <c r="M57" s="35"/>
      <c r="N57" s="35"/>
      <c r="O57" s="35"/>
    </row>
    <row r="58" spans="1:15" ht="15.75">
      <c r="B58" s="35"/>
      <c r="C58" s="37"/>
      <c r="D58" s="35"/>
      <c r="E58" s="35"/>
      <c r="F58" s="35"/>
      <c r="G58" s="8"/>
      <c r="H58" s="35"/>
      <c r="I58" s="35"/>
      <c r="J58" s="35"/>
      <c r="K58" s="35"/>
      <c r="L58" s="35"/>
      <c r="M58" s="35"/>
      <c r="N58" s="35"/>
      <c r="O58" s="35"/>
    </row>
    <row r="59" spans="1:15" ht="15.95" customHeight="1">
      <c r="A59" s="89" t="s">
        <v>113</v>
      </c>
      <c r="B59" s="89"/>
      <c r="C59" s="89"/>
      <c r="D59" s="89"/>
      <c r="E59" s="89"/>
      <c r="F59" s="89"/>
      <c r="G59" s="89"/>
      <c r="H59" s="89"/>
      <c r="I59" s="89"/>
      <c r="J59" s="89"/>
      <c r="K59" s="11"/>
      <c r="L59" s="11"/>
      <c r="M59" s="11"/>
      <c r="N59" s="11"/>
    </row>
    <row r="60" spans="1:15" ht="1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11"/>
      <c r="L60" s="11"/>
      <c r="M60" s="11"/>
      <c r="N60" s="11"/>
    </row>
    <row r="61" spans="1:15" ht="1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11"/>
      <c r="L61" s="11"/>
      <c r="M61" s="11"/>
      <c r="N61" s="11"/>
    </row>
    <row r="62" spans="1:15" ht="26.25">
      <c r="A62" s="90" t="s">
        <v>1</v>
      </c>
      <c r="B62" s="90"/>
      <c r="C62" s="90"/>
      <c r="D62" s="90"/>
      <c r="E62" s="90"/>
      <c r="F62" s="90"/>
      <c r="G62" s="90"/>
      <c r="H62" s="90"/>
      <c r="I62" s="90"/>
      <c r="J62" s="90"/>
      <c r="K62" s="13"/>
      <c r="L62" s="13"/>
      <c r="M62" s="13"/>
      <c r="N62" s="13"/>
    </row>
    <row r="63" spans="1:15" s="50" customFormat="1" ht="26.25">
      <c r="B63" s="51"/>
      <c r="C63" s="52" t="s">
        <v>2</v>
      </c>
      <c r="D63" s="51"/>
      <c r="E63" s="51"/>
      <c r="F63" s="51"/>
      <c r="G63" s="53"/>
      <c r="H63" s="9"/>
      <c r="I63" s="51"/>
      <c r="J63" s="51"/>
      <c r="K63" s="51"/>
      <c r="L63" s="51"/>
      <c r="M63" s="51"/>
      <c r="N63" s="51"/>
      <c r="O63" s="54"/>
    </row>
    <row r="64" spans="1:15" ht="15.75">
      <c r="B64" s="35"/>
      <c r="C64" s="37"/>
      <c r="D64" s="35"/>
      <c r="E64" s="35"/>
      <c r="F64" s="35"/>
      <c r="G64" s="37"/>
      <c r="H64" s="3"/>
      <c r="I64" s="35"/>
      <c r="J64" s="35"/>
      <c r="K64" s="35"/>
      <c r="L64" s="35"/>
      <c r="M64" s="35"/>
      <c r="N64" s="35"/>
      <c r="O64" s="36"/>
    </row>
    <row r="65" spans="1:10" ht="51">
      <c r="A65" s="38" t="s">
        <v>3</v>
      </c>
      <c r="B65" s="39" t="s">
        <v>4</v>
      </c>
      <c r="C65" s="39" t="s">
        <v>80</v>
      </c>
      <c r="D65" s="39" t="s">
        <v>81</v>
      </c>
      <c r="E65" s="39" t="s">
        <v>82</v>
      </c>
      <c r="F65" s="39" t="s">
        <v>83</v>
      </c>
      <c r="G65" s="39" t="s">
        <v>11</v>
      </c>
      <c r="H65" s="39" t="s">
        <v>12</v>
      </c>
      <c r="I65" s="39" t="s">
        <v>16</v>
      </c>
      <c r="J65" s="91" t="s">
        <v>178</v>
      </c>
    </row>
    <row r="66" spans="1:10">
      <c r="A66" s="40">
        <v>349</v>
      </c>
      <c r="B66" s="41" t="s">
        <v>114</v>
      </c>
      <c r="C66" s="42" t="s">
        <v>115</v>
      </c>
      <c r="D66" s="43" t="s">
        <v>88</v>
      </c>
      <c r="E66" s="43">
        <v>1</v>
      </c>
      <c r="F66" s="41" t="s">
        <v>24</v>
      </c>
      <c r="G66" s="44">
        <v>12</v>
      </c>
      <c r="H66" s="44">
        <f>+E66*G66</f>
        <v>12</v>
      </c>
      <c r="I66" s="107">
        <v>2.5200000000000009</v>
      </c>
      <c r="J66" s="92">
        <f t="shared" ref="J66:J74" si="4">I66*75%</f>
        <v>1.8900000000000006</v>
      </c>
    </row>
    <row r="67" spans="1:10">
      <c r="A67" s="45">
        <v>350</v>
      </c>
      <c r="B67" s="46" t="s">
        <v>114</v>
      </c>
      <c r="C67" s="47" t="s">
        <v>116</v>
      </c>
      <c r="D67" s="48" t="s">
        <v>88</v>
      </c>
      <c r="E67" s="48">
        <v>1</v>
      </c>
      <c r="F67" s="46" t="s">
        <v>24</v>
      </c>
      <c r="G67" s="49">
        <v>3.5</v>
      </c>
      <c r="H67" s="49">
        <f t="shared" ref="H67:H74" si="5">+E67*G67</f>
        <v>3.5</v>
      </c>
      <c r="I67" s="108">
        <v>0.73500000000000032</v>
      </c>
      <c r="J67" s="92">
        <f t="shared" si="4"/>
        <v>0.55125000000000024</v>
      </c>
    </row>
    <row r="68" spans="1:10">
      <c r="A68" s="40">
        <v>351</v>
      </c>
      <c r="B68" s="41" t="s">
        <v>114</v>
      </c>
      <c r="C68" s="42" t="s">
        <v>117</v>
      </c>
      <c r="D68" s="43" t="s">
        <v>88</v>
      </c>
      <c r="E68" s="43">
        <v>1</v>
      </c>
      <c r="F68" s="41" t="s">
        <v>24</v>
      </c>
      <c r="G68" s="44">
        <v>3.5</v>
      </c>
      <c r="H68" s="44">
        <f t="shared" si="5"/>
        <v>3.5</v>
      </c>
      <c r="I68" s="107">
        <v>0.73500000000000032</v>
      </c>
      <c r="J68" s="92">
        <f t="shared" si="4"/>
        <v>0.55125000000000024</v>
      </c>
    </row>
    <row r="69" spans="1:10">
      <c r="A69" s="45">
        <v>352</v>
      </c>
      <c r="B69" s="46" t="s">
        <v>114</v>
      </c>
      <c r="C69" s="47" t="s">
        <v>118</v>
      </c>
      <c r="D69" s="48" t="s">
        <v>88</v>
      </c>
      <c r="E69" s="48">
        <v>34</v>
      </c>
      <c r="F69" s="46" t="s">
        <v>24</v>
      </c>
      <c r="G69" s="49">
        <v>3.5</v>
      </c>
      <c r="H69" s="49">
        <f t="shared" si="5"/>
        <v>119</v>
      </c>
      <c r="I69" s="108">
        <v>24.990000000000009</v>
      </c>
      <c r="J69" s="92">
        <f t="shared" si="4"/>
        <v>18.742500000000007</v>
      </c>
    </row>
    <row r="70" spans="1:10">
      <c r="A70" s="40">
        <v>353</v>
      </c>
      <c r="B70" s="41" t="s">
        <v>114</v>
      </c>
      <c r="C70" s="42" t="s">
        <v>119</v>
      </c>
      <c r="D70" s="43" t="s">
        <v>88</v>
      </c>
      <c r="E70" s="43">
        <v>10</v>
      </c>
      <c r="F70" s="41" t="s">
        <v>24</v>
      </c>
      <c r="G70" s="44">
        <v>3.5</v>
      </c>
      <c r="H70" s="44">
        <f t="shared" si="5"/>
        <v>35</v>
      </c>
      <c r="I70" s="107">
        <v>7.3500000000000023</v>
      </c>
      <c r="J70" s="92">
        <f t="shared" si="4"/>
        <v>5.512500000000002</v>
      </c>
    </row>
    <row r="71" spans="1:10">
      <c r="A71" s="45">
        <v>354</v>
      </c>
      <c r="B71" s="46" t="s">
        <v>114</v>
      </c>
      <c r="C71" s="47" t="s">
        <v>120</v>
      </c>
      <c r="D71" s="48" t="s">
        <v>88</v>
      </c>
      <c r="E71" s="48">
        <v>2</v>
      </c>
      <c r="F71" s="46" t="s">
        <v>24</v>
      </c>
      <c r="G71" s="49">
        <v>3.5</v>
      </c>
      <c r="H71" s="49">
        <f t="shared" si="5"/>
        <v>7</v>
      </c>
      <c r="I71" s="108">
        <v>1.4700000000000006</v>
      </c>
      <c r="J71" s="92">
        <f t="shared" si="4"/>
        <v>1.1025000000000005</v>
      </c>
    </row>
    <row r="72" spans="1:10">
      <c r="A72" s="40">
        <v>355</v>
      </c>
      <c r="B72" s="41" t="s">
        <v>114</v>
      </c>
      <c r="C72" s="42" t="s">
        <v>121</v>
      </c>
      <c r="D72" s="43" t="s">
        <v>102</v>
      </c>
      <c r="E72" s="43">
        <v>1</v>
      </c>
      <c r="F72" s="41" t="s">
        <v>24</v>
      </c>
      <c r="G72" s="44">
        <v>50</v>
      </c>
      <c r="H72" s="44">
        <f t="shared" si="5"/>
        <v>50</v>
      </c>
      <c r="I72" s="107">
        <v>10.500000000000004</v>
      </c>
      <c r="J72" s="92">
        <f t="shared" si="4"/>
        <v>7.8750000000000027</v>
      </c>
    </row>
    <row r="73" spans="1:10">
      <c r="A73" s="45">
        <v>356</v>
      </c>
      <c r="B73" s="46" t="s">
        <v>114</v>
      </c>
      <c r="C73" s="47" t="s">
        <v>122</v>
      </c>
      <c r="D73" s="48" t="s">
        <v>88</v>
      </c>
      <c r="E73" s="48">
        <v>1</v>
      </c>
      <c r="F73" s="46" t="s">
        <v>24</v>
      </c>
      <c r="G73" s="49">
        <v>25</v>
      </c>
      <c r="H73" s="49">
        <f t="shared" si="5"/>
        <v>25</v>
      </c>
      <c r="I73" s="108">
        <v>5.2500000000000018</v>
      </c>
      <c r="J73" s="92">
        <f t="shared" si="4"/>
        <v>3.9375000000000013</v>
      </c>
    </row>
    <row r="74" spans="1:10">
      <c r="A74" s="40">
        <v>357</v>
      </c>
      <c r="B74" s="41" t="s">
        <v>114</v>
      </c>
      <c r="C74" s="42" t="s">
        <v>123</v>
      </c>
      <c r="D74" s="43" t="s">
        <v>88</v>
      </c>
      <c r="E74" s="43">
        <v>1</v>
      </c>
      <c r="F74" s="41" t="s">
        <v>24</v>
      </c>
      <c r="G74" s="44">
        <v>25</v>
      </c>
      <c r="H74" s="44">
        <f t="shared" si="5"/>
        <v>25</v>
      </c>
      <c r="I74" s="107">
        <v>5.2500000000000018</v>
      </c>
      <c r="J74" s="92">
        <f t="shared" si="4"/>
        <v>3.9375000000000013</v>
      </c>
    </row>
    <row r="75" spans="1:10" ht="51">
      <c r="A75" s="38" t="s">
        <v>3</v>
      </c>
      <c r="B75" s="39" t="s">
        <v>4</v>
      </c>
      <c r="C75" s="39" t="s">
        <v>80</v>
      </c>
      <c r="D75" s="39" t="s">
        <v>81</v>
      </c>
      <c r="E75" s="39" t="s">
        <v>82</v>
      </c>
      <c r="F75" s="39" t="s">
        <v>83</v>
      </c>
      <c r="G75" s="39" t="s">
        <v>124</v>
      </c>
      <c r="H75" s="39"/>
      <c r="I75" s="111" t="s">
        <v>16</v>
      </c>
      <c r="J75" s="91" t="s">
        <v>178</v>
      </c>
    </row>
    <row r="76" spans="1:10">
      <c r="A76" s="45">
        <v>358</v>
      </c>
      <c r="B76" s="46" t="s">
        <v>114</v>
      </c>
      <c r="C76" s="47" t="s">
        <v>125</v>
      </c>
      <c r="D76" s="48" t="s">
        <v>88</v>
      </c>
      <c r="E76" s="48">
        <v>1</v>
      </c>
      <c r="F76" s="46" t="s">
        <v>24</v>
      </c>
      <c r="G76" s="49">
        <v>2.5</v>
      </c>
      <c r="H76" s="49">
        <f t="shared" ref="H76:H102" si="6">+E76*G76</f>
        <v>2.5</v>
      </c>
      <c r="I76" s="108">
        <v>0.52500000000000013</v>
      </c>
      <c r="J76" s="92">
        <f t="shared" ref="J76:J104" si="7">I76*75%</f>
        <v>0.3937500000000001</v>
      </c>
    </row>
    <row r="77" spans="1:10">
      <c r="A77" s="40">
        <v>359</v>
      </c>
      <c r="B77" s="41" t="s">
        <v>114</v>
      </c>
      <c r="C77" s="42" t="s">
        <v>126</v>
      </c>
      <c r="D77" s="43" t="s">
        <v>88</v>
      </c>
      <c r="E77" s="43">
        <v>2</v>
      </c>
      <c r="F77" s="41" t="s">
        <v>24</v>
      </c>
      <c r="G77" s="44">
        <v>3.5</v>
      </c>
      <c r="H77" s="44">
        <f t="shared" si="6"/>
        <v>7</v>
      </c>
      <c r="I77" s="107">
        <v>1.4700000000000006</v>
      </c>
      <c r="J77" s="92">
        <f t="shared" si="7"/>
        <v>1.1025000000000005</v>
      </c>
    </row>
    <row r="78" spans="1:10">
      <c r="A78" s="45">
        <v>360</v>
      </c>
      <c r="B78" s="46" t="s">
        <v>114</v>
      </c>
      <c r="C78" s="47" t="s">
        <v>127</v>
      </c>
      <c r="D78" s="48" t="s">
        <v>88</v>
      </c>
      <c r="E78" s="48">
        <v>1</v>
      </c>
      <c r="F78" s="46" t="s">
        <v>24</v>
      </c>
      <c r="G78" s="49">
        <v>3.5</v>
      </c>
      <c r="H78" s="49">
        <f t="shared" si="6"/>
        <v>3.5</v>
      </c>
      <c r="I78" s="108">
        <v>0.73500000000000032</v>
      </c>
      <c r="J78" s="92">
        <f t="shared" si="7"/>
        <v>0.55125000000000024</v>
      </c>
    </row>
    <row r="79" spans="1:10">
      <c r="A79" s="40">
        <v>361</v>
      </c>
      <c r="B79" s="41" t="s">
        <v>114</v>
      </c>
      <c r="C79" s="42" t="s">
        <v>128</v>
      </c>
      <c r="D79" s="43" t="s">
        <v>88</v>
      </c>
      <c r="E79" s="43">
        <v>2</v>
      </c>
      <c r="F79" s="41" t="s">
        <v>24</v>
      </c>
      <c r="G79" s="44">
        <v>3.5</v>
      </c>
      <c r="H79" s="44">
        <f t="shared" si="6"/>
        <v>7</v>
      </c>
      <c r="I79" s="107">
        <v>1.4700000000000006</v>
      </c>
      <c r="J79" s="92">
        <f t="shared" si="7"/>
        <v>1.1025000000000005</v>
      </c>
    </row>
    <row r="80" spans="1:10">
      <c r="A80" s="45">
        <v>362</v>
      </c>
      <c r="B80" s="46" t="s">
        <v>114</v>
      </c>
      <c r="C80" s="47" t="s">
        <v>129</v>
      </c>
      <c r="D80" s="48" t="s">
        <v>88</v>
      </c>
      <c r="E80" s="48">
        <v>3</v>
      </c>
      <c r="F80" s="46" t="s">
        <v>24</v>
      </c>
      <c r="G80" s="49">
        <v>3.5</v>
      </c>
      <c r="H80" s="49">
        <f t="shared" si="6"/>
        <v>10.5</v>
      </c>
      <c r="I80" s="108">
        <v>2.205000000000001</v>
      </c>
      <c r="J80" s="92">
        <f t="shared" si="7"/>
        <v>1.6537500000000007</v>
      </c>
    </row>
    <row r="81" spans="1:10">
      <c r="A81" s="40">
        <v>363</v>
      </c>
      <c r="B81" s="41" t="s">
        <v>114</v>
      </c>
      <c r="C81" s="42" t="s">
        <v>130</v>
      </c>
      <c r="D81" s="43" t="s">
        <v>88</v>
      </c>
      <c r="E81" s="43">
        <v>3</v>
      </c>
      <c r="F81" s="41" t="s">
        <v>24</v>
      </c>
      <c r="G81" s="44">
        <v>3.5</v>
      </c>
      <c r="H81" s="44">
        <f t="shared" si="6"/>
        <v>10.5</v>
      </c>
      <c r="I81" s="107">
        <v>2.205000000000001</v>
      </c>
      <c r="J81" s="92">
        <f t="shared" si="7"/>
        <v>1.6537500000000007</v>
      </c>
    </row>
    <row r="82" spans="1:10">
      <c r="A82" s="45">
        <v>364</v>
      </c>
      <c r="B82" s="46" t="s">
        <v>114</v>
      </c>
      <c r="C82" s="47" t="s">
        <v>131</v>
      </c>
      <c r="D82" s="48" t="s">
        <v>88</v>
      </c>
      <c r="E82" s="48">
        <v>1</v>
      </c>
      <c r="F82" s="46" t="s">
        <v>24</v>
      </c>
      <c r="G82" s="49">
        <v>2</v>
      </c>
      <c r="H82" s="49">
        <f t="shared" si="6"/>
        <v>2</v>
      </c>
      <c r="I82" s="108">
        <v>0.42000000000000015</v>
      </c>
      <c r="J82" s="92">
        <f t="shared" si="7"/>
        <v>0.31500000000000011</v>
      </c>
    </row>
    <row r="83" spans="1:10">
      <c r="A83" s="40">
        <v>365</v>
      </c>
      <c r="B83" s="41" t="s">
        <v>114</v>
      </c>
      <c r="C83" s="42" t="s">
        <v>132</v>
      </c>
      <c r="D83" s="43" t="s">
        <v>88</v>
      </c>
      <c r="E83" s="43">
        <v>1</v>
      </c>
      <c r="F83" s="41" t="s">
        <v>24</v>
      </c>
      <c r="G83" s="44">
        <v>5.8</v>
      </c>
      <c r="H83" s="44">
        <f t="shared" si="6"/>
        <v>5.8</v>
      </c>
      <c r="I83" s="107">
        <v>1.2180000000000004</v>
      </c>
      <c r="J83" s="92">
        <f t="shared" si="7"/>
        <v>0.91350000000000031</v>
      </c>
    </row>
    <row r="84" spans="1:10">
      <c r="A84" s="45">
        <v>366</v>
      </c>
      <c r="B84" s="46" t="s">
        <v>114</v>
      </c>
      <c r="C84" s="47" t="s">
        <v>133</v>
      </c>
      <c r="D84" s="48" t="s">
        <v>88</v>
      </c>
      <c r="E84" s="48">
        <v>1</v>
      </c>
      <c r="F84" s="46" t="s">
        <v>24</v>
      </c>
      <c r="G84" s="49">
        <v>1.5</v>
      </c>
      <c r="H84" s="49">
        <f t="shared" si="6"/>
        <v>1.5</v>
      </c>
      <c r="I84" s="108">
        <v>0.31500000000000011</v>
      </c>
      <c r="J84" s="92">
        <f t="shared" si="7"/>
        <v>0.23625000000000007</v>
      </c>
    </row>
    <row r="85" spans="1:10">
      <c r="A85" s="40">
        <v>367</v>
      </c>
      <c r="B85" s="41" t="s">
        <v>114</v>
      </c>
      <c r="C85" s="42" t="s">
        <v>134</v>
      </c>
      <c r="D85" s="43" t="s">
        <v>88</v>
      </c>
      <c r="E85" s="43">
        <v>1</v>
      </c>
      <c r="F85" s="41" t="s">
        <v>24</v>
      </c>
      <c r="G85" s="44">
        <v>2.4</v>
      </c>
      <c r="H85" s="44">
        <f t="shared" si="6"/>
        <v>2.4</v>
      </c>
      <c r="I85" s="107">
        <v>0.50400000000000011</v>
      </c>
      <c r="J85" s="92">
        <f t="shared" si="7"/>
        <v>0.37800000000000011</v>
      </c>
    </row>
    <row r="86" spans="1:10">
      <c r="A86" s="45">
        <v>368</v>
      </c>
      <c r="B86" s="46" t="s">
        <v>114</v>
      </c>
      <c r="C86" s="47" t="s">
        <v>135</v>
      </c>
      <c r="D86" s="48" t="s">
        <v>88</v>
      </c>
      <c r="E86" s="48">
        <v>1</v>
      </c>
      <c r="F86" s="46" t="s">
        <v>24</v>
      </c>
      <c r="G86" s="49">
        <v>11</v>
      </c>
      <c r="H86" s="49">
        <f t="shared" si="6"/>
        <v>11</v>
      </c>
      <c r="I86" s="108">
        <v>2.3100000000000009</v>
      </c>
      <c r="J86" s="92">
        <f t="shared" si="7"/>
        <v>1.7325000000000008</v>
      </c>
    </row>
    <row r="87" spans="1:10">
      <c r="A87" s="40">
        <v>369</v>
      </c>
      <c r="B87" s="41" t="s">
        <v>114</v>
      </c>
      <c r="C87" s="42" t="s">
        <v>136</v>
      </c>
      <c r="D87" s="43" t="s">
        <v>88</v>
      </c>
      <c r="E87" s="43">
        <v>1</v>
      </c>
      <c r="F87" s="41" t="s">
        <v>24</v>
      </c>
      <c r="G87" s="44">
        <v>10</v>
      </c>
      <c r="H87" s="44">
        <f t="shared" si="6"/>
        <v>10</v>
      </c>
      <c r="I87" s="107">
        <v>2.1000000000000005</v>
      </c>
      <c r="J87" s="92">
        <f t="shared" si="7"/>
        <v>1.5750000000000004</v>
      </c>
    </row>
    <row r="88" spans="1:10">
      <c r="A88" s="45">
        <v>370</v>
      </c>
      <c r="B88" s="46" t="s">
        <v>114</v>
      </c>
      <c r="C88" s="47" t="s">
        <v>137</v>
      </c>
      <c r="D88" s="48" t="s">
        <v>88</v>
      </c>
      <c r="E88" s="48">
        <v>2</v>
      </c>
      <c r="F88" s="46" t="s">
        <v>24</v>
      </c>
      <c r="G88" s="49">
        <v>35</v>
      </c>
      <c r="H88" s="49">
        <f t="shared" si="6"/>
        <v>70</v>
      </c>
      <c r="I88" s="108">
        <v>14.700000000000005</v>
      </c>
      <c r="J88" s="92">
        <f t="shared" si="7"/>
        <v>11.025000000000004</v>
      </c>
    </row>
    <row r="89" spans="1:10">
      <c r="A89" s="40">
        <v>371</v>
      </c>
      <c r="B89" s="41" t="s">
        <v>114</v>
      </c>
      <c r="C89" s="42" t="s">
        <v>138</v>
      </c>
      <c r="D89" s="43" t="s">
        <v>88</v>
      </c>
      <c r="E89" s="43">
        <v>4</v>
      </c>
      <c r="F89" s="41" t="s">
        <v>24</v>
      </c>
      <c r="G89" s="44">
        <v>1.8</v>
      </c>
      <c r="H89" s="44">
        <f t="shared" si="6"/>
        <v>7.2</v>
      </c>
      <c r="I89" s="107">
        <v>1.5120000000000007</v>
      </c>
      <c r="J89" s="92">
        <f t="shared" si="7"/>
        <v>1.1340000000000006</v>
      </c>
    </row>
    <row r="90" spans="1:10">
      <c r="A90" s="45">
        <v>372</v>
      </c>
      <c r="B90" s="46" t="s">
        <v>114</v>
      </c>
      <c r="C90" s="47" t="s">
        <v>139</v>
      </c>
      <c r="D90" s="48" t="s">
        <v>88</v>
      </c>
      <c r="E90" s="48">
        <v>2</v>
      </c>
      <c r="F90" s="46" t="s">
        <v>24</v>
      </c>
      <c r="G90" s="49">
        <v>1.2</v>
      </c>
      <c r="H90" s="49">
        <f t="shared" si="6"/>
        <v>2.4</v>
      </c>
      <c r="I90" s="108">
        <v>0.50400000000000011</v>
      </c>
      <c r="J90" s="92">
        <f t="shared" si="7"/>
        <v>0.37800000000000011</v>
      </c>
    </row>
    <row r="91" spans="1:10">
      <c r="A91" s="40">
        <v>373</v>
      </c>
      <c r="B91" s="41" t="s">
        <v>114</v>
      </c>
      <c r="C91" s="42" t="s">
        <v>140</v>
      </c>
      <c r="D91" s="43" t="s">
        <v>88</v>
      </c>
      <c r="E91" s="43">
        <v>1</v>
      </c>
      <c r="F91" s="41" t="s">
        <v>24</v>
      </c>
      <c r="G91" s="44">
        <v>1.3</v>
      </c>
      <c r="H91" s="44">
        <f t="shared" si="6"/>
        <v>1.3</v>
      </c>
      <c r="I91" s="107">
        <v>0.27300000000000013</v>
      </c>
      <c r="J91" s="92">
        <f t="shared" si="7"/>
        <v>0.2047500000000001</v>
      </c>
    </row>
    <row r="92" spans="1:10">
      <c r="A92" s="45">
        <v>374</v>
      </c>
      <c r="B92" s="46" t="s">
        <v>114</v>
      </c>
      <c r="C92" s="47" t="s">
        <v>141</v>
      </c>
      <c r="D92" s="48" t="s">
        <v>88</v>
      </c>
      <c r="E92" s="48">
        <v>2</v>
      </c>
      <c r="F92" s="46" t="s">
        <v>24</v>
      </c>
      <c r="G92" s="49">
        <v>4</v>
      </c>
      <c r="H92" s="49">
        <f t="shared" si="6"/>
        <v>8</v>
      </c>
      <c r="I92" s="108">
        <v>1.6800000000000006</v>
      </c>
      <c r="J92" s="92">
        <f t="shared" si="7"/>
        <v>1.2600000000000005</v>
      </c>
    </row>
    <row r="93" spans="1:10">
      <c r="A93" s="40">
        <v>375</v>
      </c>
      <c r="B93" s="41" t="s">
        <v>114</v>
      </c>
      <c r="C93" s="42" t="s">
        <v>142</v>
      </c>
      <c r="D93" s="43" t="s">
        <v>88</v>
      </c>
      <c r="E93" s="43">
        <v>1</v>
      </c>
      <c r="F93" s="41" t="s">
        <v>24</v>
      </c>
      <c r="G93" s="44">
        <v>1.3</v>
      </c>
      <c r="H93" s="44">
        <f t="shared" si="6"/>
        <v>1.3</v>
      </c>
      <c r="I93" s="107">
        <v>0.27300000000000013</v>
      </c>
      <c r="J93" s="92">
        <f t="shared" si="7"/>
        <v>0.2047500000000001</v>
      </c>
    </row>
    <row r="94" spans="1:10">
      <c r="A94" s="45">
        <v>376</v>
      </c>
      <c r="B94" s="46" t="s">
        <v>114</v>
      </c>
      <c r="C94" s="47" t="s">
        <v>143</v>
      </c>
      <c r="D94" s="48" t="s">
        <v>88</v>
      </c>
      <c r="E94" s="48">
        <v>2</v>
      </c>
      <c r="F94" s="46" t="s">
        <v>24</v>
      </c>
      <c r="G94" s="49">
        <v>12</v>
      </c>
      <c r="H94" s="49">
        <f t="shared" si="6"/>
        <v>24</v>
      </c>
      <c r="I94" s="108">
        <v>5.0400000000000018</v>
      </c>
      <c r="J94" s="92">
        <f t="shared" si="7"/>
        <v>3.7800000000000011</v>
      </c>
    </row>
    <row r="95" spans="1:10">
      <c r="A95" s="40">
        <v>377</v>
      </c>
      <c r="B95" s="41" t="s">
        <v>114</v>
      </c>
      <c r="C95" s="42" t="s">
        <v>144</v>
      </c>
      <c r="D95" s="43" t="s">
        <v>88</v>
      </c>
      <c r="E95" s="43">
        <v>1</v>
      </c>
      <c r="F95" s="41" t="s">
        <v>24</v>
      </c>
      <c r="G95" s="44">
        <v>8.8000000000000007</v>
      </c>
      <c r="H95" s="44">
        <f t="shared" si="6"/>
        <v>8.8000000000000007</v>
      </c>
      <c r="I95" s="107">
        <v>1.8480000000000008</v>
      </c>
      <c r="J95" s="92">
        <f t="shared" si="7"/>
        <v>1.3860000000000006</v>
      </c>
    </row>
    <row r="96" spans="1:10">
      <c r="A96" s="45">
        <v>378</v>
      </c>
      <c r="B96" s="46" t="s">
        <v>114</v>
      </c>
      <c r="C96" s="47" t="s">
        <v>145</v>
      </c>
      <c r="D96" s="48" t="s">
        <v>88</v>
      </c>
      <c r="E96" s="48">
        <v>2</v>
      </c>
      <c r="F96" s="46" t="s">
        <v>24</v>
      </c>
      <c r="G96" s="49">
        <v>52</v>
      </c>
      <c r="H96" s="49">
        <f t="shared" si="6"/>
        <v>104</v>
      </c>
      <c r="I96" s="108">
        <v>21.840000000000007</v>
      </c>
      <c r="J96" s="92">
        <f t="shared" si="7"/>
        <v>16.380000000000006</v>
      </c>
    </row>
    <row r="97" spans="1:15">
      <c r="A97" s="40">
        <v>379</v>
      </c>
      <c r="B97" s="41" t="s">
        <v>114</v>
      </c>
      <c r="C97" s="42" t="s">
        <v>146</v>
      </c>
      <c r="D97" s="43" t="s">
        <v>88</v>
      </c>
      <c r="E97" s="43">
        <v>5</v>
      </c>
      <c r="F97" s="41" t="s">
        <v>24</v>
      </c>
      <c r="G97" s="44">
        <v>0.5</v>
      </c>
      <c r="H97" s="44">
        <f t="shared" si="6"/>
        <v>2.5</v>
      </c>
      <c r="I97" s="107">
        <v>0.52500000000000013</v>
      </c>
      <c r="J97" s="92">
        <f t="shared" si="7"/>
        <v>0.3937500000000001</v>
      </c>
    </row>
    <row r="98" spans="1:15">
      <c r="A98" s="45">
        <v>380</v>
      </c>
      <c r="B98" s="46" t="s">
        <v>114</v>
      </c>
      <c r="C98" s="47" t="s">
        <v>147</v>
      </c>
      <c r="D98" s="48" t="s">
        <v>88</v>
      </c>
      <c r="E98" s="48">
        <v>1</v>
      </c>
      <c r="F98" s="46" t="s">
        <v>24</v>
      </c>
      <c r="G98" s="49">
        <v>13.5</v>
      </c>
      <c r="H98" s="49">
        <f t="shared" si="6"/>
        <v>13.5</v>
      </c>
      <c r="I98" s="108">
        <v>2.8350000000000009</v>
      </c>
      <c r="J98" s="92">
        <f t="shared" si="7"/>
        <v>2.1262500000000006</v>
      </c>
    </row>
    <row r="99" spans="1:15">
      <c r="A99" s="40">
        <v>381</v>
      </c>
      <c r="B99" s="41" t="s">
        <v>114</v>
      </c>
      <c r="C99" s="42" t="s">
        <v>148</v>
      </c>
      <c r="D99" s="43" t="s">
        <v>88</v>
      </c>
      <c r="E99" s="43">
        <v>2</v>
      </c>
      <c r="F99" s="41" t="s">
        <v>24</v>
      </c>
      <c r="G99" s="44">
        <v>6.1</v>
      </c>
      <c r="H99" s="44">
        <f t="shared" si="6"/>
        <v>12.2</v>
      </c>
      <c r="I99" s="107">
        <v>2.5620000000000007</v>
      </c>
      <c r="J99" s="92">
        <f t="shared" si="7"/>
        <v>1.9215000000000004</v>
      </c>
    </row>
    <row r="100" spans="1:15">
      <c r="A100" s="45">
        <v>382</v>
      </c>
      <c r="B100" s="46" t="s">
        <v>114</v>
      </c>
      <c r="C100" s="47" t="s">
        <v>149</v>
      </c>
      <c r="D100" s="48" t="s">
        <v>88</v>
      </c>
      <c r="E100" s="48">
        <v>10</v>
      </c>
      <c r="F100" s="46" t="s">
        <v>24</v>
      </c>
      <c r="G100" s="49">
        <v>2.2999999999999998</v>
      </c>
      <c r="H100" s="49">
        <f t="shared" si="6"/>
        <v>23</v>
      </c>
      <c r="I100" s="108">
        <v>4.8300000000000018</v>
      </c>
      <c r="J100" s="92">
        <f t="shared" si="7"/>
        <v>3.6225000000000014</v>
      </c>
    </row>
    <row r="101" spans="1:15">
      <c r="A101" s="40">
        <v>383</v>
      </c>
      <c r="B101" s="41" t="s">
        <v>114</v>
      </c>
      <c r="C101" s="42" t="s">
        <v>150</v>
      </c>
      <c r="D101" s="43" t="s">
        <v>88</v>
      </c>
      <c r="E101" s="43">
        <v>18</v>
      </c>
      <c r="F101" s="41" t="s">
        <v>24</v>
      </c>
      <c r="G101" s="44">
        <v>2.2999999999999998</v>
      </c>
      <c r="H101" s="44">
        <f t="shared" si="6"/>
        <v>41.4</v>
      </c>
      <c r="I101" s="107">
        <v>8.6940000000000026</v>
      </c>
      <c r="J101" s="92">
        <f t="shared" si="7"/>
        <v>6.520500000000002</v>
      </c>
    </row>
    <row r="102" spans="1:15">
      <c r="A102" s="45">
        <v>384</v>
      </c>
      <c r="B102" s="46" t="s">
        <v>114</v>
      </c>
      <c r="C102" s="47" t="s">
        <v>151</v>
      </c>
      <c r="D102" s="48" t="s">
        <v>88</v>
      </c>
      <c r="E102" s="48">
        <v>1</v>
      </c>
      <c r="F102" s="46" t="s">
        <v>24</v>
      </c>
      <c r="G102" s="49">
        <v>280</v>
      </c>
      <c r="H102" s="49">
        <f t="shared" si="6"/>
        <v>280</v>
      </c>
      <c r="I102" s="108">
        <v>58.800000000000018</v>
      </c>
      <c r="J102" s="119">
        <f t="shared" si="7"/>
        <v>44.100000000000016</v>
      </c>
    </row>
    <row r="103" spans="1:15" customFormat="1" ht="15.75" thickBot="1"/>
    <row r="104" spans="1:15" s="50" customFormat="1" ht="15.75" thickBot="1">
      <c r="A104" s="71"/>
      <c r="B104" s="72"/>
      <c r="C104" s="73"/>
      <c r="D104" s="73"/>
      <c r="E104" s="73"/>
      <c r="F104" s="76" t="s">
        <v>78</v>
      </c>
      <c r="G104" s="74"/>
      <c r="H104" s="74">
        <f>SUM(H66:H102)</f>
        <v>953.30000000000007</v>
      </c>
      <c r="I104" s="110">
        <v>200.19300000000004</v>
      </c>
      <c r="J104" s="106">
        <f t="shared" si="7"/>
        <v>150.14475000000004</v>
      </c>
    </row>
    <row r="105" spans="1:15">
      <c r="C105" s="55"/>
      <c r="G105" s="55"/>
    </row>
    <row r="106" spans="1:15" ht="15.95" customHeight="1">
      <c r="A106" s="89" t="s">
        <v>152</v>
      </c>
      <c r="B106" s="89"/>
      <c r="C106" s="89"/>
      <c r="D106" s="89"/>
      <c r="E106" s="89"/>
      <c r="F106" s="89"/>
      <c r="G106" s="89"/>
      <c r="H106" s="89"/>
      <c r="I106" s="89"/>
      <c r="J106" s="11"/>
      <c r="K106" s="11"/>
      <c r="L106" s="11"/>
      <c r="M106" s="11"/>
      <c r="N106" s="11"/>
    </row>
    <row r="107" spans="1:15" ht="15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11"/>
      <c r="K107" s="11"/>
      <c r="L107" s="11"/>
      <c r="M107" s="11"/>
      <c r="N107" s="11"/>
    </row>
    <row r="108" spans="1:15" ht="1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11"/>
      <c r="K108" s="11"/>
      <c r="L108" s="11"/>
      <c r="M108" s="11"/>
      <c r="N108" s="11"/>
    </row>
    <row r="109" spans="1:15" ht="26.25">
      <c r="A109" s="90" t="s">
        <v>1</v>
      </c>
      <c r="B109" s="90"/>
      <c r="C109" s="90"/>
      <c r="D109" s="90"/>
      <c r="E109" s="90"/>
      <c r="F109" s="90"/>
      <c r="G109" s="90"/>
      <c r="H109" s="90"/>
      <c r="I109" s="90"/>
      <c r="J109" s="13"/>
      <c r="K109" s="13"/>
      <c r="L109" s="13"/>
      <c r="M109" s="13"/>
      <c r="N109" s="13"/>
    </row>
    <row r="110" spans="1:15" ht="26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5" s="50" customFormat="1" ht="26.25">
      <c r="B111" s="51"/>
      <c r="C111" s="52" t="s">
        <v>2</v>
      </c>
      <c r="D111" s="51"/>
      <c r="E111" s="51"/>
      <c r="F111" s="51"/>
      <c r="G111" s="53"/>
      <c r="H111" s="9"/>
      <c r="I111" s="51"/>
      <c r="J111" s="51"/>
      <c r="K111" s="51"/>
      <c r="L111" s="51"/>
      <c r="M111" s="51"/>
      <c r="N111" s="51"/>
      <c r="O111" s="54"/>
    </row>
    <row r="112" spans="1:15" ht="15.75">
      <c r="B112" s="35"/>
      <c r="C112" s="37"/>
      <c r="D112" s="35"/>
      <c r="E112" s="35"/>
      <c r="F112" s="35"/>
      <c r="G112" s="37"/>
      <c r="H112" s="3"/>
      <c r="I112" s="35"/>
      <c r="J112" s="35"/>
      <c r="K112" s="35"/>
      <c r="L112" s="35"/>
      <c r="M112" s="35"/>
      <c r="N112" s="35"/>
      <c r="O112" s="36"/>
    </row>
    <row r="113" spans="1:10" ht="51">
      <c r="A113" s="38" t="s">
        <v>3</v>
      </c>
      <c r="B113" s="39" t="s">
        <v>4</v>
      </c>
      <c r="C113" s="39" t="s">
        <v>80</v>
      </c>
      <c r="D113" s="39" t="s">
        <v>81</v>
      </c>
      <c r="E113" s="39" t="s">
        <v>82</v>
      </c>
      <c r="F113" s="39" t="s">
        <v>83</v>
      </c>
      <c r="G113" s="39" t="s">
        <v>11</v>
      </c>
      <c r="H113" s="39" t="s">
        <v>12</v>
      </c>
      <c r="I113" s="39" t="s">
        <v>16</v>
      </c>
      <c r="J113" s="91" t="s">
        <v>178</v>
      </c>
    </row>
    <row r="114" spans="1:10">
      <c r="A114" s="84">
        <v>385</v>
      </c>
      <c r="B114" s="85" t="s">
        <v>153</v>
      </c>
      <c r="C114" s="86" t="s">
        <v>115</v>
      </c>
      <c r="D114" s="87" t="s">
        <v>88</v>
      </c>
      <c r="E114" s="87">
        <v>1</v>
      </c>
      <c r="F114" s="85" t="s">
        <v>24</v>
      </c>
      <c r="G114" s="88">
        <v>12</v>
      </c>
      <c r="H114" s="88">
        <f>+E114*G114</f>
        <v>12</v>
      </c>
      <c r="I114" s="120">
        <v>2.5200000000000009</v>
      </c>
      <c r="J114" s="94">
        <v>0</v>
      </c>
    </row>
    <row r="115" spans="1:10">
      <c r="A115" s="45">
        <v>386</v>
      </c>
      <c r="B115" s="46" t="s">
        <v>153</v>
      </c>
      <c r="C115" s="47" t="s">
        <v>117</v>
      </c>
      <c r="D115" s="48" t="s">
        <v>88</v>
      </c>
      <c r="E115" s="48">
        <v>1</v>
      </c>
      <c r="F115" s="46" t="s">
        <v>24</v>
      </c>
      <c r="G115" s="49">
        <v>3.5</v>
      </c>
      <c r="H115" s="49">
        <f t="shared" ref="H115:H117" si="8">+E115*G115</f>
        <v>3.5</v>
      </c>
      <c r="I115" s="108">
        <v>0.73500000000000032</v>
      </c>
      <c r="J115" s="92">
        <f t="shared" ref="J115:J150" si="9">I115*75%</f>
        <v>0.55125000000000024</v>
      </c>
    </row>
    <row r="116" spans="1:10">
      <c r="A116" s="40">
        <v>387</v>
      </c>
      <c r="B116" s="41" t="s">
        <v>153</v>
      </c>
      <c r="C116" s="42" t="s">
        <v>154</v>
      </c>
      <c r="D116" s="43" t="s">
        <v>88</v>
      </c>
      <c r="E116" s="43">
        <v>9</v>
      </c>
      <c r="F116" s="41" t="s">
        <v>24</v>
      </c>
      <c r="G116" s="44">
        <v>3.5</v>
      </c>
      <c r="H116" s="44">
        <f t="shared" si="8"/>
        <v>31.5</v>
      </c>
      <c r="I116" s="107">
        <v>6.615000000000002</v>
      </c>
      <c r="J116" s="92">
        <f t="shared" si="9"/>
        <v>4.9612500000000015</v>
      </c>
    </row>
    <row r="117" spans="1:10">
      <c r="A117" s="45">
        <v>388</v>
      </c>
      <c r="B117" s="46" t="s">
        <v>153</v>
      </c>
      <c r="C117" s="47" t="s">
        <v>155</v>
      </c>
      <c r="D117" s="48" t="s">
        <v>88</v>
      </c>
      <c r="E117" s="48">
        <v>3</v>
      </c>
      <c r="F117" s="46" t="s">
        <v>24</v>
      </c>
      <c r="G117" s="49">
        <v>3.5</v>
      </c>
      <c r="H117" s="49">
        <f t="shared" si="8"/>
        <v>10.5</v>
      </c>
      <c r="I117" s="108">
        <v>2.205000000000001</v>
      </c>
      <c r="J117" s="92">
        <f t="shared" si="9"/>
        <v>1.6537500000000007</v>
      </c>
    </row>
    <row r="118" spans="1:10">
      <c r="A118" s="38" t="s">
        <v>3</v>
      </c>
      <c r="B118" s="39" t="s">
        <v>4</v>
      </c>
      <c r="C118" s="39" t="s">
        <v>80</v>
      </c>
      <c r="D118" s="39" t="s">
        <v>81</v>
      </c>
      <c r="E118" s="39" t="s">
        <v>82</v>
      </c>
      <c r="F118" s="39" t="s">
        <v>83</v>
      </c>
      <c r="G118" s="39" t="s">
        <v>124</v>
      </c>
      <c r="H118" s="39"/>
      <c r="I118" s="111" t="s">
        <v>156</v>
      </c>
      <c r="J118" s="92"/>
    </row>
    <row r="119" spans="1:10">
      <c r="A119" s="40">
        <v>389</v>
      </c>
      <c r="B119" s="41" t="s">
        <v>153</v>
      </c>
      <c r="C119" s="42" t="s">
        <v>157</v>
      </c>
      <c r="D119" s="43" t="s">
        <v>88</v>
      </c>
      <c r="E119" s="43">
        <v>1</v>
      </c>
      <c r="F119" s="41" t="s">
        <v>24</v>
      </c>
      <c r="G119" s="44">
        <v>60</v>
      </c>
      <c r="H119" s="44">
        <f t="shared" ref="H119:H150" si="10">+E119*G119</f>
        <v>60</v>
      </c>
      <c r="I119" s="107">
        <v>12.600000000000005</v>
      </c>
      <c r="J119" s="92">
        <f t="shared" si="9"/>
        <v>9.4500000000000028</v>
      </c>
    </row>
    <row r="120" spans="1:10">
      <c r="A120" s="45">
        <v>390</v>
      </c>
      <c r="B120" s="46" t="s">
        <v>153</v>
      </c>
      <c r="C120" s="47" t="s">
        <v>158</v>
      </c>
      <c r="D120" s="48" t="s">
        <v>88</v>
      </c>
      <c r="E120" s="48">
        <v>1</v>
      </c>
      <c r="F120" s="46" t="s">
        <v>24</v>
      </c>
      <c r="G120" s="49">
        <v>25</v>
      </c>
      <c r="H120" s="49">
        <f t="shared" si="10"/>
        <v>25</v>
      </c>
      <c r="I120" s="108">
        <v>5.2500000000000018</v>
      </c>
      <c r="J120" s="92">
        <f t="shared" si="9"/>
        <v>3.9375000000000013</v>
      </c>
    </row>
    <row r="121" spans="1:10">
      <c r="A121" s="40">
        <v>391</v>
      </c>
      <c r="B121" s="41" t="s">
        <v>153</v>
      </c>
      <c r="C121" s="42" t="s">
        <v>159</v>
      </c>
      <c r="D121" s="43" t="s">
        <v>88</v>
      </c>
      <c r="E121" s="43">
        <v>1</v>
      </c>
      <c r="F121" s="41" t="s">
        <v>24</v>
      </c>
      <c r="G121" s="44">
        <v>2.5</v>
      </c>
      <c r="H121" s="44">
        <f t="shared" si="10"/>
        <v>2.5</v>
      </c>
      <c r="I121" s="107">
        <v>0.52500000000000013</v>
      </c>
      <c r="J121" s="92">
        <f t="shared" si="9"/>
        <v>0.3937500000000001</v>
      </c>
    </row>
    <row r="122" spans="1:10">
      <c r="A122" s="45">
        <v>392</v>
      </c>
      <c r="B122" s="46" t="s">
        <v>153</v>
      </c>
      <c r="C122" s="47" t="s">
        <v>126</v>
      </c>
      <c r="D122" s="48" t="s">
        <v>88</v>
      </c>
      <c r="E122" s="48">
        <v>1</v>
      </c>
      <c r="F122" s="46" t="s">
        <v>24</v>
      </c>
      <c r="G122" s="49">
        <v>3.5</v>
      </c>
      <c r="H122" s="49">
        <f t="shared" si="10"/>
        <v>3.5</v>
      </c>
      <c r="I122" s="108">
        <v>0.73500000000000032</v>
      </c>
      <c r="J122" s="92">
        <f t="shared" si="9"/>
        <v>0.55125000000000024</v>
      </c>
    </row>
    <row r="123" spans="1:10">
      <c r="A123" s="40">
        <v>393</v>
      </c>
      <c r="B123" s="41" t="s">
        <v>153</v>
      </c>
      <c r="C123" s="42" t="s">
        <v>160</v>
      </c>
      <c r="D123" s="43" t="s">
        <v>88</v>
      </c>
      <c r="E123" s="43">
        <v>1</v>
      </c>
      <c r="F123" s="41" t="s">
        <v>24</v>
      </c>
      <c r="G123" s="44">
        <v>3.5</v>
      </c>
      <c r="H123" s="44">
        <f t="shared" si="10"/>
        <v>3.5</v>
      </c>
      <c r="I123" s="107">
        <v>0.73500000000000032</v>
      </c>
      <c r="J123" s="92">
        <f t="shared" si="9"/>
        <v>0.55125000000000024</v>
      </c>
    </row>
    <row r="124" spans="1:10">
      <c r="A124" s="45">
        <v>394</v>
      </c>
      <c r="B124" s="46" t="s">
        <v>153</v>
      </c>
      <c r="C124" s="47" t="s">
        <v>161</v>
      </c>
      <c r="D124" s="48" t="s">
        <v>88</v>
      </c>
      <c r="E124" s="48">
        <v>1</v>
      </c>
      <c r="F124" s="46" t="s">
        <v>24</v>
      </c>
      <c r="G124" s="49">
        <v>3.5</v>
      </c>
      <c r="H124" s="49">
        <f t="shared" si="10"/>
        <v>3.5</v>
      </c>
      <c r="I124" s="108">
        <v>0.73500000000000032</v>
      </c>
      <c r="J124" s="92">
        <f t="shared" si="9"/>
        <v>0.55125000000000024</v>
      </c>
    </row>
    <row r="125" spans="1:10">
      <c r="A125" s="40">
        <v>395</v>
      </c>
      <c r="B125" s="41" t="s">
        <v>153</v>
      </c>
      <c r="C125" s="42" t="s">
        <v>127</v>
      </c>
      <c r="D125" s="43" t="s">
        <v>88</v>
      </c>
      <c r="E125" s="43">
        <v>1</v>
      </c>
      <c r="F125" s="41" t="s">
        <v>24</v>
      </c>
      <c r="G125" s="44">
        <v>3.5</v>
      </c>
      <c r="H125" s="44">
        <f t="shared" si="10"/>
        <v>3.5</v>
      </c>
      <c r="I125" s="107">
        <v>0.73500000000000032</v>
      </c>
      <c r="J125" s="92">
        <f t="shared" si="9"/>
        <v>0.55125000000000024</v>
      </c>
    </row>
    <row r="126" spans="1:10">
      <c r="A126" s="45">
        <v>396</v>
      </c>
      <c r="B126" s="46" t="s">
        <v>153</v>
      </c>
      <c r="C126" s="47" t="s">
        <v>162</v>
      </c>
      <c r="D126" s="48" t="s">
        <v>88</v>
      </c>
      <c r="E126" s="48">
        <v>2</v>
      </c>
      <c r="F126" s="46" t="s">
        <v>24</v>
      </c>
      <c r="G126" s="49">
        <v>3.5</v>
      </c>
      <c r="H126" s="49">
        <f t="shared" si="10"/>
        <v>7</v>
      </c>
      <c r="I126" s="108">
        <v>1.4700000000000006</v>
      </c>
      <c r="J126" s="92">
        <f t="shared" si="9"/>
        <v>1.1025000000000005</v>
      </c>
    </row>
    <row r="127" spans="1:10">
      <c r="A127" s="40">
        <v>397</v>
      </c>
      <c r="B127" s="41" t="s">
        <v>153</v>
      </c>
      <c r="C127" s="42" t="s">
        <v>132</v>
      </c>
      <c r="D127" s="43" t="s">
        <v>88</v>
      </c>
      <c r="E127" s="43">
        <v>1</v>
      </c>
      <c r="F127" s="41" t="s">
        <v>24</v>
      </c>
      <c r="G127" s="44">
        <v>5.8</v>
      </c>
      <c r="H127" s="44">
        <f t="shared" si="10"/>
        <v>5.8</v>
      </c>
      <c r="I127" s="107">
        <v>1.2180000000000004</v>
      </c>
      <c r="J127" s="92">
        <f t="shared" si="9"/>
        <v>0.91350000000000031</v>
      </c>
    </row>
    <row r="128" spans="1:10">
      <c r="A128" s="45">
        <v>398</v>
      </c>
      <c r="B128" s="46" t="s">
        <v>153</v>
      </c>
      <c r="C128" s="47" t="s">
        <v>163</v>
      </c>
      <c r="D128" s="48" t="s">
        <v>88</v>
      </c>
      <c r="E128" s="48">
        <v>1</v>
      </c>
      <c r="F128" s="46" t="s">
        <v>24</v>
      </c>
      <c r="G128" s="49">
        <v>5.8</v>
      </c>
      <c r="H128" s="49">
        <f t="shared" si="10"/>
        <v>5.8</v>
      </c>
      <c r="I128" s="108">
        <v>1.2180000000000004</v>
      </c>
      <c r="J128" s="92">
        <f t="shared" si="9"/>
        <v>0.91350000000000031</v>
      </c>
    </row>
    <row r="129" spans="1:10">
      <c r="A129" s="40">
        <v>399</v>
      </c>
      <c r="B129" s="41" t="s">
        <v>153</v>
      </c>
      <c r="C129" s="42" t="s">
        <v>164</v>
      </c>
      <c r="D129" s="43" t="s">
        <v>88</v>
      </c>
      <c r="E129" s="43">
        <v>1</v>
      </c>
      <c r="F129" s="41" t="s">
        <v>24</v>
      </c>
      <c r="G129" s="44">
        <v>5.5</v>
      </c>
      <c r="H129" s="44">
        <f t="shared" si="10"/>
        <v>5.5</v>
      </c>
      <c r="I129" s="107">
        <v>1.1550000000000005</v>
      </c>
      <c r="J129" s="92">
        <f t="shared" si="9"/>
        <v>0.86625000000000041</v>
      </c>
    </row>
    <row r="130" spans="1:10">
      <c r="A130" s="45">
        <v>400</v>
      </c>
      <c r="B130" s="46" t="s">
        <v>153</v>
      </c>
      <c r="C130" s="47" t="s">
        <v>165</v>
      </c>
      <c r="D130" s="48" t="s">
        <v>88</v>
      </c>
      <c r="E130" s="48">
        <v>7</v>
      </c>
      <c r="F130" s="46" t="s">
        <v>24</v>
      </c>
      <c r="G130" s="49">
        <v>5.5</v>
      </c>
      <c r="H130" s="49">
        <f t="shared" si="10"/>
        <v>38.5</v>
      </c>
      <c r="I130" s="108">
        <v>8.0850000000000026</v>
      </c>
      <c r="J130" s="92">
        <f t="shared" si="9"/>
        <v>6.0637500000000024</v>
      </c>
    </row>
    <row r="131" spans="1:10">
      <c r="A131" s="40">
        <v>401</v>
      </c>
      <c r="B131" s="41" t="s">
        <v>153</v>
      </c>
      <c r="C131" s="42" t="s">
        <v>166</v>
      </c>
      <c r="D131" s="43" t="s">
        <v>88</v>
      </c>
      <c r="E131" s="43">
        <v>1</v>
      </c>
      <c r="F131" s="41" t="s">
        <v>24</v>
      </c>
      <c r="G131" s="44">
        <v>11</v>
      </c>
      <c r="H131" s="44">
        <f t="shared" si="10"/>
        <v>11</v>
      </c>
      <c r="I131" s="107">
        <v>2.3100000000000009</v>
      </c>
      <c r="J131" s="92">
        <f t="shared" si="9"/>
        <v>1.7325000000000008</v>
      </c>
    </row>
    <row r="132" spans="1:10">
      <c r="A132" s="45">
        <v>402</v>
      </c>
      <c r="B132" s="46" t="s">
        <v>153</v>
      </c>
      <c r="C132" s="47" t="s">
        <v>167</v>
      </c>
      <c r="D132" s="48" t="s">
        <v>88</v>
      </c>
      <c r="E132" s="48">
        <v>1</v>
      </c>
      <c r="F132" s="46" t="s">
        <v>24</v>
      </c>
      <c r="G132" s="49">
        <v>11</v>
      </c>
      <c r="H132" s="49">
        <f t="shared" si="10"/>
        <v>11</v>
      </c>
      <c r="I132" s="108">
        <v>2.3100000000000009</v>
      </c>
      <c r="J132" s="92">
        <f t="shared" si="9"/>
        <v>1.7325000000000008</v>
      </c>
    </row>
    <row r="133" spans="1:10">
      <c r="A133" s="40">
        <v>403</v>
      </c>
      <c r="B133" s="41" t="s">
        <v>153</v>
      </c>
      <c r="C133" s="42" t="s">
        <v>168</v>
      </c>
      <c r="D133" s="43" t="s">
        <v>88</v>
      </c>
      <c r="E133" s="43">
        <v>1</v>
      </c>
      <c r="F133" s="41" t="s">
        <v>24</v>
      </c>
      <c r="G133" s="44">
        <v>1.5</v>
      </c>
      <c r="H133" s="44">
        <f t="shared" si="10"/>
        <v>1.5</v>
      </c>
      <c r="I133" s="107">
        <v>0.31500000000000011</v>
      </c>
      <c r="J133" s="92">
        <f t="shared" si="9"/>
        <v>0.23625000000000007</v>
      </c>
    </row>
    <row r="134" spans="1:10">
      <c r="A134" s="45">
        <v>404</v>
      </c>
      <c r="B134" s="46" t="s">
        <v>153</v>
      </c>
      <c r="C134" s="47" t="s">
        <v>169</v>
      </c>
      <c r="D134" s="48" t="s">
        <v>88</v>
      </c>
      <c r="E134" s="48">
        <v>1</v>
      </c>
      <c r="F134" s="46" t="s">
        <v>24</v>
      </c>
      <c r="G134" s="49">
        <v>1.5</v>
      </c>
      <c r="H134" s="49">
        <f t="shared" si="10"/>
        <v>1.5</v>
      </c>
      <c r="I134" s="108">
        <v>0.31500000000000011</v>
      </c>
      <c r="J134" s="92">
        <f t="shared" si="9"/>
        <v>0.23625000000000007</v>
      </c>
    </row>
    <row r="135" spans="1:10">
      <c r="A135" s="40">
        <v>405</v>
      </c>
      <c r="B135" s="41" t="s">
        <v>153</v>
      </c>
      <c r="C135" s="42" t="s">
        <v>139</v>
      </c>
      <c r="D135" s="43" t="s">
        <v>88</v>
      </c>
      <c r="E135" s="43">
        <v>1</v>
      </c>
      <c r="F135" s="41" t="s">
        <v>24</v>
      </c>
      <c r="G135" s="44">
        <v>1.2</v>
      </c>
      <c r="H135" s="44">
        <f t="shared" si="10"/>
        <v>1.2</v>
      </c>
      <c r="I135" s="107">
        <v>0.25200000000000006</v>
      </c>
      <c r="J135" s="92">
        <f t="shared" si="9"/>
        <v>0.18900000000000006</v>
      </c>
    </row>
    <row r="136" spans="1:10">
      <c r="A136" s="45">
        <v>406</v>
      </c>
      <c r="B136" s="46" t="s">
        <v>153</v>
      </c>
      <c r="C136" s="47" t="s">
        <v>139</v>
      </c>
      <c r="D136" s="48" t="s">
        <v>88</v>
      </c>
      <c r="E136" s="48">
        <v>1</v>
      </c>
      <c r="F136" s="46" t="s">
        <v>24</v>
      </c>
      <c r="G136" s="49">
        <v>1.2</v>
      </c>
      <c r="H136" s="49">
        <f t="shared" si="10"/>
        <v>1.2</v>
      </c>
      <c r="I136" s="108">
        <v>0.25200000000000006</v>
      </c>
      <c r="J136" s="92">
        <f t="shared" si="9"/>
        <v>0.18900000000000006</v>
      </c>
    </row>
    <row r="137" spans="1:10">
      <c r="A137" s="40">
        <v>407</v>
      </c>
      <c r="B137" s="41" t="s">
        <v>153</v>
      </c>
      <c r="C137" s="42" t="s">
        <v>170</v>
      </c>
      <c r="D137" s="43" t="s">
        <v>88</v>
      </c>
      <c r="E137" s="43">
        <v>8</v>
      </c>
      <c r="F137" s="41" t="s">
        <v>24</v>
      </c>
      <c r="G137" s="44">
        <v>1.3</v>
      </c>
      <c r="H137" s="44">
        <f t="shared" si="10"/>
        <v>10.4</v>
      </c>
      <c r="I137" s="107">
        <v>2.1840000000000011</v>
      </c>
      <c r="J137" s="92">
        <f t="shared" si="9"/>
        <v>1.6380000000000008</v>
      </c>
    </row>
    <row r="138" spans="1:10">
      <c r="A138" s="45">
        <v>408</v>
      </c>
      <c r="B138" s="46" t="s">
        <v>153</v>
      </c>
      <c r="C138" s="47" t="s">
        <v>140</v>
      </c>
      <c r="D138" s="48" t="s">
        <v>88</v>
      </c>
      <c r="E138" s="48">
        <v>1</v>
      </c>
      <c r="F138" s="46" t="s">
        <v>24</v>
      </c>
      <c r="G138" s="49">
        <v>1.3</v>
      </c>
      <c r="H138" s="49">
        <f t="shared" si="10"/>
        <v>1.3</v>
      </c>
      <c r="I138" s="108">
        <v>0.27300000000000013</v>
      </c>
      <c r="J138" s="92">
        <f t="shared" si="9"/>
        <v>0.2047500000000001</v>
      </c>
    </row>
    <row r="139" spans="1:10">
      <c r="A139" s="40">
        <v>409</v>
      </c>
      <c r="B139" s="41" t="s">
        <v>153</v>
      </c>
      <c r="C139" s="42" t="s">
        <v>141</v>
      </c>
      <c r="D139" s="43" t="s">
        <v>88</v>
      </c>
      <c r="E139" s="43">
        <v>1</v>
      </c>
      <c r="F139" s="41" t="s">
        <v>24</v>
      </c>
      <c r="G139" s="44">
        <v>4</v>
      </c>
      <c r="H139" s="44">
        <f t="shared" si="10"/>
        <v>4</v>
      </c>
      <c r="I139" s="107">
        <v>0.8400000000000003</v>
      </c>
      <c r="J139" s="92">
        <f t="shared" si="9"/>
        <v>0.63000000000000023</v>
      </c>
    </row>
    <row r="140" spans="1:10">
      <c r="A140" s="45">
        <v>410</v>
      </c>
      <c r="B140" s="46" t="s">
        <v>153</v>
      </c>
      <c r="C140" s="47" t="s">
        <v>111</v>
      </c>
      <c r="D140" s="48" t="s">
        <v>88</v>
      </c>
      <c r="E140" s="48">
        <v>1</v>
      </c>
      <c r="F140" s="46" t="s">
        <v>24</v>
      </c>
      <c r="G140" s="49">
        <v>11</v>
      </c>
      <c r="H140" s="49">
        <f t="shared" si="10"/>
        <v>11</v>
      </c>
      <c r="I140" s="108">
        <v>2.3100000000000009</v>
      </c>
      <c r="J140" s="92">
        <f t="shared" si="9"/>
        <v>1.7325000000000008</v>
      </c>
    </row>
    <row r="141" spans="1:10">
      <c r="A141" s="40">
        <v>411</v>
      </c>
      <c r="B141" s="41" t="s">
        <v>153</v>
      </c>
      <c r="C141" s="42" t="s">
        <v>144</v>
      </c>
      <c r="D141" s="43" t="s">
        <v>88</v>
      </c>
      <c r="E141" s="43">
        <v>1</v>
      </c>
      <c r="F141" s="41" t="s">
        <v>24</v>
      </c>
      <c r="G141" s="44">
        <v>8.8000000000000007</v>
      </c>
      <c r="H141" s="44">
        <f t="shared" si="10"/>
        <v>8.8000000000000007</v>
      </c>
      <c r="I141" s="107">
        <v>1.8480000000000008</v>
      </c>
      <c r="J141" s="92">
        <f t="shared" si="9"/>
        <v>1.3860000000000006</v>
      </c>
    </row>
    <row r="142" spans="1:10">
      <c r="A142" s="45">
        <v>412</v>
      </c>
      <c r="B142" s="46" t="s">
        <v>153</v>
      </c>
      <c r="C142" s="47" t="s">
        <v>171</v>
      </c>
      <c r="D142" s="48" t="s">
        <v>88</v>
      </c>
      <c r="E142" s="48">
        <v>1</v>
      </c>
      <c r="F142" s="46" t="s">
        <v>24</v>
      </c>
      <c r="G142" s="49">
        <v>12</v>
      </c>
      <c r="H142" s="49">
        <f t="shared" si="10"/>
        <v>12</v>
      </c>
      <c r="I142" s="108">
        <v>2.5200000000000009</v>
      </c>
      <c r="J142" s="92">
        <f t="shared" si="9"/>
        <v>1.8900000000000006</v>
      </c>
    </row>
    <row r="143" spans="1:10">
      <c r="A143" s="40">
        <v>413</v>
      </c>
      <c r="B143" s="41" t="s">
        <v>153</v>
      </c>
      <c r="C143" s="42" t="s">
        <v>145</v>
      </c>
      <c r="D143" s="43" t="s">
        <v>88</v>
      </c>
      <c r="E143" s="43">
        <v>2</v>
      </c>
      <c r="F143" s="41" t="s">
        <v>24</v>
      </c>
      <c r="G143" s="44">
        <v>52</v>
      </c>
      <c r="H143" s="44">
        <f t="shared" si="10"/>
        <v>104</v>
      </c>
      <c r="I143" s="107">
        <v>21.840000000000007</v>
      </c>
      <c r="J143" s="92">
        <f t="shared" si="9"/>
        <v>16.380000000000006</v>
      </c>
    </row>
    <row r="144" spans="1:10">
      <c r="A144" s="45">
        <v>414</v>
      </c>
      <c r="B144" s="46" t="s">
        <v>153</v>
      </c>
      <c r="C144" s="47" t="s">
        <v>172</v>
      </c>
      <c r="D144" s="48" t="s">
        <v>88</v>
      </c>
      <c r="E144" s="48">
        <v>3</v>
      </c>
      <c r="F144" s="46" t="s">
        <v>24</v>
      </c>
      <c r="G144" s="49">
        <v>0.5</v>
      </c>
      <c r="H144" s="49">
        <f t="shared" si="10"/>
        <v>1.5</v>
      </c>
      <c r="I144" s="108">
        <v>0.31500000000000011</v>
      </c>
      <c r="J144" s="92">
        <f t="shared" si="9"/>
        <v>0.23625000000000007</v>
      </c>
    </row>
    <row r="145" spans="1:10">
      <c r="A145" s="40">
        <v>415</v>
      </c>
      <c r="B145" s="41" t="s">
        <v>153</v>
      </c>
      <c r="C145" s="42" t="s">
        <v>173</v>
      </c>
      <c r="D145" s="43" t="s">
        <v>88</v>
      </c>
      <c r="E145" s="43">
        <v>2</v>
      </c>
      <c r="F145" s="41" t="s">
        <v>24</v>
      </c>
      <c r="G145" s="44">
        <v>0.5</v>
      </c>
      <c r="H145" s="44">
        <f t="shared" si="10"/>
        <v>1</v>
      </c>
      <c r="I145" s="107">
        <v>0.21000000000000008</v>
      </c>
      <c r="J145" s="92">
        <f t="shared" si="9"/>
        <v>0.15750000000000006</v>
      </c>
    </row>
    <row r="146" spans="1:10">
      <c r="A146" s="45">
        <v>416</v>
      </c>
      <c r="B146" s="46" t="s">
        <v>153</v>
      </c>
      <c r="C146" s="47" t="s">
        <v>174</v>
      </c>
      <c r="D146" s="48" t="s">
        <v>88</v>
      </c>
      <c r="E146" s="48">
        <v>1</v>
      </c>
      <c r="F146" s="46" t="s">
        <v>24</v>
      </c>
      <c r="G146" s="49">
        <v>13.5</v>
      </c>
      <c r="H146" s="49">
        <f t="shared" si="10"/>
        <v>13.5</v>
      </c>
      <c r="I146" s="108">
        <v>2.8350000000000009</v>
      </c>
      <c r="J146" s="92">
        <f t="shared" si="9"/>
        <v>2.1262500000000006</v>
      </c>
    </row>
    <row r="147" spans="1:10">
      <c r="A147" s="40">
        <v>417</v>
      </c>
      <c r="B147" s="41" t="s">
        <v>153</v>
      </c>
      <c r="C147" s="42" t="s">
        <v>175</v>
      </c>
      <c r="D147" s="43" t="s">
        <v>88</v>
      </c>
      <c r="E147" s="43">
        <v>1</v>
      </c>
      <c r="F147" s="41" t="s">
        <v>24</v>
      </c>
      <c r="G147" s="44">
        <v>6.71</v>
      </c>
      <c r="H147" s="44">
        <f t="shared" si="10"/>
        <v>6.71</v>
      </c>
      <c r="I147" s="107">
        <v>1.4091000000000005</v>
      </c>
      <c r="J147" s="92">
        <f t="shared" si="9"/>
        <v>1.0568250000000003</v>
      </c>
    </row>
    <row r="148" spans="1:10">
      <c r="A148" s="45">
        <v>418</v>
      </c>
      <c r="B148" s="46" t="s">
        <v>153</v>
      </c>
      <c r="C148" s="47" t="s">
        <v>176</v>
      </c>
      <c r="D148" s="48" t="s">
        <v>88</v>
      </c>
      <c r="E148" s="48">
        <v>1</v>
      </c>
      <c r="F148" s="46" t="s">
        <v>24</v>
      </c>
      <c r="G148" s="49">
        <v>6.1</v>
      </c>
      <c r="H148" s="49">
        <f t="shared" si="10"/>
        <v>6.1</v>
      </c>
      <c r="I148" s="108">
        <v>1.2810000000000004</v>
      </c>
      <c r="J148" s="92">
        <f t="shared" si="9"/>
        <v>0.96075000000000021</v>
      </c>
    </row>
    <row r="149" spans="1:10">
      <c r="A149" s="40">
        <v>419</v>
      </c>
      <c r="B149" s="41" t="s">
        <v>153</v>
      </c>
      <c r="C149" s="42" t="s">
        <v>177</v>
      </c>
      <c r="D149" s="43" t="s">
        <v>88</v>
      </c>
      <c r="E149" s="43">
        <v>14</v>
      </c>
      <c r="F149" s="41" t="s">
        <v>24</v>
      </c>
      <c r="G149" s="44">
        <v>2.2999999999999998</v>
      </c>
      <c r="H149" s="44">
        <f t="shared" si="10"/>
        <v>32.199999999999996</v>
      </c>
      <c r="I149" s="107">
        <v>6.7620000000000013</v>
      </c>
      <c r="J149" s="92">
        <f t="shared" si="9"/>
        <v>5.0715000000000012</v>
      </c>
    </row>
    <row r="150" spans="1:10">
      <c r="A150" s="45">
        <v>420</v>
      </c>
      <c r="B150" s="46" t="s">
        <v>153</v>
      </c>
      <c r="C150" s="47" t="s">
        <v>151</v>
      </c>
      <c r="D150" s="48" t="s">
        <v>88</v>
      </c>
      <c r="E150" s="48">
        <v>1</v>
      </c>
      <c r="F150" s="46" t="s">
        <v>24</v>
      </c>
      <c r="G150" s="49">
        <v>280</v>
      </c>
      <c r="H150" s="49">
        <f t="shared" si="10"/>
        <v>280</v>
      </c>
      <c r="I150" s="121">
        <v>58.800000000000018</v>
      </c>
      <c r="J150" s="92">
        <f t="shared" si="9"/>
        <v>44.100000000000016</v>
      </c>
    </row>
    <row r="151" spans="1:10" ht="15.75" thickBot="1">
      <c r="A151" s="112"/>
      <c r="B151" s="113"/>
      <c r="C151" s="114"/>
      <c r="D151" s="115"/>
      <c r="E151" s="115"/>
      <c r="F151" s="116"/>
      <c r="G151" s="117"/>
      <c r="H151" s="117"/>
      <c r="I151" s="118"/>
      <c r="J151" s="93"/>
    </row>
    <row r="152" spans="1:10" s="50" customFormat="1" ht="15.75" thickBot="1">
      <c r="A152" s="71"/>
      <c r="B152" s="72"/>
      <c r="C152" s="73"/>
      <c r="D152" s="73"/>
      <c r="E152" s="73"/>
      <c r="F152" s="76" t="s">
        <v>78</v>
      </c>
      <c r="G152" s="74"/>
      <c r="H152" s="74">
        <f>SUM(H114:H150)</f>
        <v>741.51</v>
      </c>
      <c r="I152" s="110">
        <v>155.71710000000004</v>
      </c>
      <c r="J152" s="106">
        <f>SUM(J114:J150)</f>
        <v>114.89782500000004</v>
      </c>
    </row>
    <row r="153" spans="1:10" ht="15.75" thickBot="1">
      <c r="A153" s="77"/>
      <c r="B153" s="77"/>
      <c r="C153" s="78"/>
      <c r="D153" s="77"/>
      <c r="E153" s="77"/>
      <c r="F153" s="77"/>
      <c r="G153" s="78"/>
      <c r="H153" s="77"/>
      <c r="I153" s="122"/>
      <c r="J153" s="93"/>
    </row>
    <row r="154" spans="1:10" s="50" customFormat="1" ht="24" thickBot="1">
      <c r="A154" s="79"/>
      <c r="B154" s="80"/>
      <c r="C154" s="81" t="s">
        <v>2</v>
      </c>
      <c r="D154" s="82" t="s">
        <v>78</v>
      </c>
      <c r="E154" s="80"/>
      <c r="F154" s="81"/>
      <c r="G154" s="83"/>
      <c r="H154" s="125">
        <f>+H152+H104+H56+J21</f>
        <v>92931.31</v>
      </c>
      <c r="I154" s="123">
        <f>+I152+I104+L56+N21</f>
        <v>32402.788234920634</v>
      </c>
      <c r="J154" s="124">
        <f>SUM(J152+J104+M56+O21)</f>
        <v>24300.201176190472</v>
      </c>
    </row>
  </sheetData>
  <mergeCells count="8">
    <mergeCell ref="A106:I108"/>
    <mergeCell ref="A109:I109"/>
    <mergeCell ref="B1:N3"/>
    <mergeCell ref="B4:N4"/>
    <mergeCell ref="A24:L26"/>
    <mergeCell ref="A27:L27"/>
    <mergeCell ref="A59:J61"/>
    <mergeCell ref="A62:J6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G#8 DETALLE MAQUINARIA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2022-08-01T22:53:47Z</dcterms:created>
  <dcterms:modified xsi:type="dcterms:W3CDTF">2023-01-13T18:31:15Z</dcterms:modified>
</cp:coreProperties>
</file>